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eams" sheetId="1" r:id="rId1"/>
    <sheet name="Thursday Matches" sheetId="2" r:id="rId2"/>
    <sheet name="Friday ( 4X TEAMS LEFT)" sheetId="3" r:id="rId3"/>
    <sheet name="RULES" sheetId="4" r:id="rId4"/>
  </sheets>
  <definedNames>
    <definedName name="_xlnm.Print_Area" localSheetId="2">'Friday ( 4X TEAMS LEFT)'!$A$4:$I$39</definedName>
    <definedName name="_xlnm.Print_Area" localSheetId="0">'Teams'!$A$1:$E$20</definedName>
    <definedName name="_xlnm.Print_Area" localSheetId="1">'Thursday Matches'!$A$1:$P$31</definedName>
  </definedNames>
  <calcPr fullCalcOnLoad="1"/>
</workbook>
</file>

<file path=xl/sharedStrings.xml><?xml version="1.0" encoding="utf-8"?>
<sst xmlns="http://schemas.openxmlformats.org/spreadsheetml/2006/main" count="237" uniqueCount="73">
  <si>
    <t>POOL I</t>
  </si>
  <si>
    <t>POINTS</t>
  </si>
  <si>
    <t>PLACE</t>
  </si>
  <si>
    <t>I-1</t>
  </si>
  <si>
    <t>I-2</t>
  </si>
  <si>
    <t>GIANTS</t>
  </si>
  <si>
    <t>I-3</t>
  </si>
  <si>
    <t>I-4</t>
  </si>
  <si>
    <t>DAYAKS-1</t>
  </si>
  <si>
    <t>I-5</t>
  </si>
  <si>
    <t>POOL II</t>
  </si>
  <si>
    <t>II-1</t>
  </si>
  <si>
    <t>WILDCATS</t>
  </si>
  <si>
    <t>II-2</t>
  </si>
  <si>
    <t>SHARKIES</t>
  </si>
  <si>
    <t>II-3</t>
  </si>
  <si>
    <t>II-4</t>
  </si>
  <si>
    <t>DAYAKS-2</t>
  </si>
  <si>
    <t>II-5</t>
  </si>
  <si>
    <t>Format for pool matches:  2 times 8 min, set scores will be totalled, old rules (scoring only when on service)</t>
  </si>
  <si>
    <t xml:space="preserve">                Winner gets 2 points. When total scores are equal (match undecided), each team gets 1 point.</t>
  </si>
  <si>
    <t>THURSDAY</t>
  </si>
  <si>
    <t xml:space="preserve">START </t>
  </si>
  <si>
    <t>1st</t>
  </si>
  <si>
    <t>2nd</t>
  </si>
  <si>
    <t>Total</t>
  </si>
  <si>
    <t>Points</t>
  </si>
  <si>
    <t>vs</t>
  </si>
  <si>
    <t>-</t>
  </si>
  <si>
    <t>FORMAT:</t>
  </si>
  <si>
    <t xml:space="preserve"> FRIDAY</t>
  </si>
  <si>
    <t xml:space="preserve">Nr  1 </t>
  </si>
  <si>
    <t>Nr  2</t>
  </si>
  <si>
    <t>11.00 hrs</t>
  </si>
  <si>
    <t>TEAM:</t>
  </si>
  <si>
    <t>1ST SET</t>
  </si>
  <si>
    <t>WINNER S1:</t>
  </si>
  <si>
    <t>2ND SET</t>
  </si>
  <si>
    <t>3RD SET</t>
  </si>
  <si>
    <t>Nr  1</t>
  </si>
  <si>
    <t>WINNER S2:</t>
  </si>
  <si>
    <t xml:space="preserve">                VOLLEYBALL    FINAL      </t>
  </si>
  <si>
    <t>WINNER</t>
  </si>
  <si>
    <t>SEMI I</t>
  </si>
  <si>
    <t>SEMI II</t>
  </si>
  <si>
    <t>15.00 hrs</t>
  </si>
  <si>
    <t>TO</t>
  </si>
  <si>
    <t>CHAMPION</t>
  </si>
  <si>
    <t xml:space="preserve"> VOLLEYBALL    SEMI   FINALS      </t>
  </si>
  <si>
    <t>TEAM    A</t>
  </si>
  <si>
    <t>TEAM    B</t>
  </si>
  <si>
    <t xml:space="preserve">NCL </t>
  </si>
  <si>
    <t>EXPLORATION  A</t>
  </si>
  <si>
    <t>EXPLORATION B</t>
  </si>
  <si>
    <t xml:space="preserve">BEST OF 3 SETS to 15, old rules, scoring when on service </t>
  </si>
  <si>
    <t>Each set to be decided with minimum 2 point difference, i.e. 15-10, 15-13, 16-14, 17-15</t>
  </si>
  <si>
    <t xml:space="preserve">     Referee by</t>
  </si>
  <si>
    <t>referees</t>
  </si>
  <si>
    <t>EXPLORATION A</t>
  </si>
  <si>
    <t>MUSCATS</t>
  </si>
  <si>
    <t>ABA</t>
  </si>
  <si>
    <t>REGATTA VOLLEYBALL 2005</t>
  </si>
  <si>
    <t xml:space="preserve">              REGATTA VOLLEYBALL 2005</t>
  </si>
  <si>
    <t>Exp 1</t>
  </si>
  <si>
    <t>Giants</t>
  </si>
  <si>
    <t>Dayak-1</t>
  </si>
  <si>
    <t>Wildc</t>
  </si>
  <si>
    <t>Shark</t>
  </si>
  <si>
    <t>Dayak-2</t>
  </si>
  <si>
    <t>13.15 hrs</t>
  </si>
  <si>
    <t>Exploration A</t>
  </si>
  <si>
    <t>Dayaks-1</t>
  </si>
  <si>
    <t>Exploration 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</si>
</sst>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"/>
    <numFmt numFmtId="180" formatCode="[$-409]dddd\,\ mmmm\ dd\,\ yyyy"/>
    <numFmt numFmtId="181" formatCode="00000"/>
  </numFmts>
  <fonts count="48">
    <font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22"/>
      <color indexed="10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7"/>
      <name val="Times New Roman"/>
      <family val="1"/>
    </font>
    <font>
      <sz val="10"/>
      <name val="Times New Roman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color indexed="10"/>
      <name val="Times New Roman"/>
      <family val="1"/>
    </font>
    <font>
      <b/>
      <sz val="12"/>
      <color indexed="57"/>
      <name val="Times New Roman"/>
      <family val="1"/>
    </font>
    <font>
      <sz val="16"/>
      <name val="Arial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24"/>
      <color indexed="2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57"/>
      <name val="Times New Roman"/>
      <family val="1"/>
    </font>
    <font>
      <sz val="24"/>
      <name val="Arial"/>
      <family val="0"/>
    </font>
    <font>
      <b/>
      <sz val="34"/>
      <color indexed="10"/>
      <name val="Times New Roman"/>
      <family val="1"/>
    </font>
    <font>
      <sz val="26"/>
      <name val="Times New Roman"/>
      <family val="1"/>
    </font>
    <font>
      <b/>
      <i/>
      <sz val="26"/>
      <name val="Times New Roman"/>
      <family val="1"/>
    </font>
    <font>
      <b/>
      <sz val="36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7" fillId="0" borderId="0" xfId="21">
      <alignment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10" fillId="0" borderId="0" xfId="21" applyFon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3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20" fontId="11" fillId="0" borderId="0" xfId="21" applyNumberFormat="1" applyFont="1" applyProtection="1">
      <alignment/>
      <protection hidden="1"/>
    </xf>
    <xf numFmtId="20" fontId="12" fillId="0" borderId="0" xfId="21" applyNumberFormat="1" applyFont="1" applyProtection="1">
      <alignment/>
      <protection hidden="1"/>
    </xf>
    <xf numFmtId="20" fontId="3" fillId="0" borderId="0" xfId="21" applyNumberFormat="1" applyFont="1" applyProtection="1">
      <alignment/>
      <protection hidden="1"/>
    </xf>
    <xf numFmtId="20" fontId="9" fillId="0" borderId="0" xfId="21" applyNumberFormat="1" applyFont="1" applyProtection="1">
      <alignment/>
      <protection hidden="1"/>
    </xf>
    <xf numFmtId="0" fontId="13" fillId="0" borderId="2" xfId="21" applyFont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13" fillId="0" borderId="5" xfId="21" applyFont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0" fontId="6" fillId="2" borderId="6" xfId="21" applyFont="1" applyFill="1" applyBorder="1" applyAlignment="1">
      <alignment horizontal="left"/>
      <protection/>
    </xf>
    <xf numFmtId="0" fontId="3" fillId="0" borderId="7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20" fontId="14" fillId="0" borderId="8" xfId="21" applyNumberFormat="1" applyFont="1" applyBorder="1" applyAlignment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11" xfId="21" applyFont="1" applyBorder="1">
      <alignment/>
      <protection/>
    </xf>
    <xf numFmtId="0" fontId="7" fillId="0" borderId="11" xfId="21" applyFont="1" applyBorder="1">
      <alignment/>
      <protection/>
    </xf>
    <xf numFmtId="20" fontId="14" fillId="0" borderId="12" xfId="21" applyNumberFormat="1" applyFont="1" applyBorder="1" applyAlignment="1">
      <alignment horizontal="center"/>
      <protection/>
    </xf>
    <xf numFmtId="0" fontId="8" fillId="0" borderId="13" xfId="21" applyFont="1" applyBorder="1">
      <alignment/>
      <protection/>
    </xf>
    <xf numFmtId="0" fontId="8" fillId="0" borderId="14" xfId="21" applyFont="1" applyBorder="1">
      <alignment/>
      <protection/>
    </xf>
    <xf numFmtId="0" fontId="8" fillId="0" borderId="15" xfId="21" applyFont="1" applyBorder="1">
      <alignment/>
      <protection/>
    </xf>
    <xf numFmtId="0" fontId="6" fillId="0" borderId="13" xfId="21" applyFont="1" applyBorder="1">
      <alignment/>
      <protection/>
    </xf>
    <xf numFmtId="0" fontId="6" fillId="0" borderId="15" xfId="21" applyFont="1" applyBorder="1">
      <alignment/>
      <protection/>
    </xf>
    <xf numFmtId="0" fontId="6" fillId="0" borderId="14" xfId="21" applyFont="1" applyBorder="1">
      <alignment/>
      <protection/>
    </xf>
    <xf numFmtId="0" fontId="6" fillId="0" borderId="12" xfId="21" applyFont="1" applyBorder="1">
      <alignment/>
      <protection/>
    </xf>
    <xf numFmtId="0" fontId="3" fillId="0" borderId="16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2" xfId="21" applyFont="1" applyBorder="1">
      <alignment/>
      <protection/>
    </xf>
    <xf numFmtId="0" fontId="5" fillId="0" borderId="15" xfId="21" applyFont="1" applyBorder="1">
      <alignment/>
      <protection/>
    </xf>
    <xf numFmtId="0" fontId="9" fillId="0" borderId="13" xfId="21" applyFont="1" applyBorder="1">
      <alignment/>
      <protection/>
    </xf>
    <xf numFmtId="0" fontId="9" fillId="0" borderId="14" xfId="21" applyFont="1" applyBorder="1">
      <alignment/>
      <protection/>
    </xf>
    <xf numFmtId="0" fontId="9" fillId="0" borderId="15" xfId="21" applyFont="1" applyBorder="1">
      <alignment/>
      <protection/>
    </xf>
    <xf numFmtId="20" fontId="14" fillId="0" borderId="17" xfId="21" applyNumberFormat="1" applyFont="1" applyBorder="1" applyAlignment="1">
      <alignment horizontal="center"/>
      <protection/>
    </xf>
    <xf numFmtId="0" fontId="7" fillId="0" borderId="18" xfId="21" applyFont="1" applyBorder="1">
      <alignment/>
      <protection/>
    </xf>
    <xf numFmtId="0" fontId="7" fillId="0" borderId="19" xfId="21" applyFont="1" applyBorder="1">
      <alignment/>
      <protection/>
    </xf>
    <xf numFmtId="0" fontId="7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0" fontId="6" fillId="0" borderId="20" xfId="21" applyFont="1" applyBorder="1">
      <alignment/>
      <protection/>
    </xf>
    <xf numFmtId="0" fontId="3" fillId="0" borderId="21" xfId="21" applyFont="1" applyBorder="1">
      <alignment/>
      <protection/>
    </xf>
    <xf numFmtId="0" fontId="2" fillId="0" borderId="21" xfId="21" applyFont="1" applyBorder="1">
      <alignment/>
      <protection/>
    </xf>
    <xf numFmtId="0" fontId="6" fillId="0" borderId="0" xfId="21" applyFont="1" applyBorder="1">
      <alignment/>
      <protection/>
    </xf>
    <xf numFmtId="0" fontId="8" fillId="0" borderId="9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12" xfId="21" applyFont="1" applyBorder="1">
      <alignment/>
      <protection/>
    </xf>
    <xf numFmtId="0" fontId="7" fillId="0" borderId="13" xfId="21" applyFont="1" applyBorder="1">
      <alignment/>
      <protection/>
    </xf>
    <xf numFmtId="0" fontId="7" fillId="0" borderId="14" xfId="21" applyFont="1" applyBorder="1">
      <alignment/>
      <protection/>
    </xf>
    <xf numFmtId="0" fontId="7" fillId="0" borderId="12" xfId="21" applyFont="1" applyBorder="1">
      <alignment/>
      <protection/>
    </xf>
    <xf numFmtId="0" fontId="9" fillId="0" borderId="22" xfId="21" applyFont="1" applyBorder="1">
      <alignment/>
      <protection/>
    </xf>
    <xf numFmtId="0" fontId="6" fillId="0" borderId="19" xfId="21" applyFont="1" applyBorder="1">
      <alignment/>
      <protection/>
    </xf>
    <xf numFmtId="0" fontId="9" fillId="0" borderId="20" xfId="21" applyFont="1" applyBorder="1">
      <alignment/>
      <protection/>
    </xf>
    <xf numFmtId="0" fontId="4" fillId="0" borderId="0" xfId="21" applyFont="1" applyBorder="1">
      <alignment/>
      <protection/>
    </xf>
    <xf numFmtId="0" fontId="17" fillId="0" borderId="23" xfId="21" applyBorder="1">
      <alignment/>
      <protection/>
    </xf>
    <xf numFmtId="0" fontId="18" fillId="0" borderId="16" xfId="21" applyFont="1" applyBorder="1">
      <alignment/>
      <protection/>
    </xf>
    <xf numFmtId="0" fontId="19" fillId="0" borderId="16" xfId="21" applyFont="1" applyBorder="1">
      <alignment/>
      <protection/>
    </xf>
    <xf numFmtId="0" fontId="17" fillId="0" borderId="16" xfId="21" applyBorder="1">
      <alignment/>
      <protection/>
    </xf>
    <xf numFmtId="0" fontId="17" fillId="0" borderId="24" xfId="21" applyBorder="1" applyAlignment="1">
      <alignment horizontal="center"/>
      <protection/>
    </xf>
    <xf numFmtId="0" fontId="17" fillId="0" borderId="25" xfId="21" applyBorder="1">
      <alignment/>
      <protection/>
    </xf>
    <xf numFmtId="0" fontId="20" fillId="0" borderId="0" xfId="21" applyFont="1" applyBorder="1">
      <alignment/>
      <protection/>
    </xf>
    <xf numFmtId="0" fontId="21" fillId="0" borderId="26" xfId="21" applyFont="1" applyBorder="1" applyAlignment="1">
      <alignment horizontal="center"/>
      <protection/>
    </xf>
    <xf numFmtId="0" fontId="2" fillId="0" borderId="25" xfId="21" applyFont="1" applyBorder="1">
      <alignment/>
      <protection/>
    </xf>
    <xf numFmtId="0" fontId="2" fillId="0" borderId="27" xfId="21" applyFont="1" applyBorder="1">
      <alignment/>
      <protection/>
    </xf>
    <xf numFmtId="0" fontId="2" fillId="0" borderId="28" xfId="21" applyFont="1" applyBorder="1" applyAlignment="1">
      <alignment horizontal="center"/>
      <protection/>
    </xf>
    <xf numFmtId="0" fontId="17" fillId="0" borderId="23" xfId="21" applyBorder="1" applyAlignment="1">
      <alignment horizontal="center"/>
      <protection/>
    </xf>
    <xf numFmtId="0" fontId="17" fillId="0" borderId="25" xfId="21" applyBorder="1" applyAlignment="1">
      <alignment horizontal="center"/>
      <protection/>
    </xf>
    <xf numFmtId="0" fontId="2" fillId="0" borderId="25" xfId="21" applyFont="1" applyBorder="1" applyAlignment="1">
      <alignment horizontal="center"/>
      <protection/>
    </xf>
    <xf numFmtId="0" fontId="17" fillId="0" borderId="0" xfId="21" applyAlignment="1">
      <alignment horizontal="center"/>
      <protection/>
    </xf>
    <xf numFmtId="0" fontId="9" fillId="0" borderId="12" xfId="21" applyFont="1" applyBorder="1">
      <alignment/>
      <protection/>
    </xf>
    <xf numFmtId="0" fontId="23" fillId="0" borderId="13" xfId="21" applyFont="1" applyBorder="1">
      <alignment/>
      <protection/>
    </xf>
    <xf numFmtId="0" fontId="23" fillId="0" borderId="14" xfId="21" applyFont="1" applyBorder="1">
      <alignment/>
      <protection/>
    </xf>
    <xf numFmtId="0" fontId="23" fillId="0" borderId="15" xfId="21" applyFont="1" applyBorder="1">
      <alignment/>
      <protection/>
    </xf>
    <xf numFmtId="0" fontId="23" fillId="0" borderId="12" xfId="21" applyFont="1" applyBorder="1">
      <alignment/>
      <protection/>
    </xf>
    <xf numFmtId="0" fontId="24" fillId="0" borderId="0" xfId="0" applyFont="1" applyAlignment="1">
      <alignment/>
    </xf>
    <xf numFmtId="0" fontId="25" fillId="0" borderId="22" xfId="21" applyFont="1" applyBorder="1">
      <alignment/>
      <protection/>
    </xf>
    <xf numFmtId="0" fontId="28" fillId="0" borderId="1" xfId="21" applyFont="1" applyBorder="1">
      <alignment/>
      <protection/>
    </xf>
    <xf numFmtId="0" fontId="29" fillId="0" borderId="6" xfId="21" applyFont="1" applyBorder="1">
      <alignment/>
      <protection/>
    </xf>
    <xf numFmtId="0" fontId="28" fillId="0" borderId="22" xfId="21" applyFont="1" applyBorder="1">
      <alignment/>
      <protection/>
    </xf>
    <xf numFmtId="0" fontId="28" fillId="0" borderId="2" xfId="21" applyFont="1" applyBorder="1">
      <alignment/>
      <protection/>
    </xf>
    <xf numFmtId="0" fontId="30" fillId="0" borderId="5" xfId="21" applyFont="1" applyBorder="1">
      <alignment/>
      <protection/>
    </xf>
    <xf numFmtId="0" fontId="28" fillId="0" borderId="5" xfId="21" applyFont="1" applyBorder="1">
      <alignment/>
      <protection/>
    </xf>
    <xf numFmtId="0" fontId="31" fillId="0" borderId="22" xfId="21" applyFont="1" applyBorder="1">
      <alignment/>
      <protection/>
    </xf>
    <xf numFmtId="0" fontId="31" fillId="0" borderId="5" xfId="21" applyFont="1" applyBorder="1">
      <alignment/>
      <protection/>
    </xf>
    <xf numFmtId="0" fontId="32" fillId="0" borderId="5" xfId="21" applyFont="1" applyBorder="1">
      <alignment/>
      <protection/>
    </xf>
    <xf numFmtId="0" fontId="33" fillId="0" borderId="5" xfId="21" applyFont="1" applyBorder="1">
      <alignment/>
      <protection/>
    </xf>
    <xf numFmtId="0" fontId="34" fillId="0" borderId="5" xfId="21" applyFont="1" applyBorder="1">
      <alignment/>
      <protection/>
    </xf>
    <xf numFmtId="0" fontId="26" fillId="0" borderId="22" xfId="21" applyFont="1" applyBorder="1">
      <alignment/>
      <protection/>
    </xf>
    <xf numFmtId="0" fontId="28" fillId="0" borderId="0" xfId="21" applyFont="1">
      <alignment/>
      <protection/>
    </xf>
    <xf numFmtId="0" fontId="28" fillId="0" borderId="16" xfId="21" applyFont="1" applyBorder="1">
      <alignment/>
      <protection/>
    </xf>
    <xf numFmtId="0" fontId="28" fillId="0" borderId="21" xfId="21" applyFont="1" applyBorder="1">
      <alignment/>
      <protection/>
    </xf>
    <xf numFmtId="0" fontId="26" fillId="0" borderId="6" xfId="21" applyFont="1" applyBorder="1">
      <alignment/>
      <protection/>
    </xf>
    <xf numFmtId="0" fontId="26" fillId="0" borderId="29" xfId="21" applyFont="1" applyBorder="1">
      <alignment/>
      <protection/>
    </xf>
    <xf numFmtId="0" fontId="35" fillId="0" borderId="5" xfId="21" applyFont="1" applyBorder="1">
      <alignment/>
      <protection/>
    </xf>
    <xf numFmtId="0" fontId="36" fillId="0" borderId="0" xfId="0" applyFont="1" applyAlignment="1">
      <alignment/>
    </xf>
    <xf numFmtId="20" fontId="14" fillId="0" borderId="21" xfId="21" applyNumberFormat="1" applyFont="1" applyBorder="1" applyAlignment="1">
      <alignment horizontal="center"/>
      <protection/>
    </xf>
    <xf numFmtId="0" fontId="7" fillId="0" borderId="21" xfId="21" applyFont="1" applyBorder="1">
      <alignment/>
      <protection/>
    </xf>
    <xf numFmtId="0" fontId="6" fillId="0" borderId="21" xfId="21" applyFont="1" applyBorder="1">
      <alignment/>
      <protection/>
    </xf>
    <xf numFmtId="0" fontId="7" fillId="0" borderId="0" xfId="21" applyFont="1" applyBorder="1">
      <alignment/>
      <protection/>
    </xf>
    <xf numFmtId="20" fontId="14" fillId="0" borderId="0" xfId="21" applyNumberFormat="1" applyFont="1" applyBorder="1" applyAlignment="1">
      <alignment horizontal="center"/>
      <protection/>
    </xf>
    <xf numFmtId="0" fontId="15" fillId="0" borderId="0" xfId="21" applyFont="1" applyBorder="1" applyAlignment="1" quotePrefix="1">
      <alignment horizontal="center"/>
      <protection/>
    </xf>
    <xf numFmtId="0" fontId="16" fillId="0" borderId="21" xfId="21" applyFont="1" applyBorder="1">
      <alignment/>
      <protection/>
    </xf>
    <xf numFmtId="0" fontId="1" fillId="0" borderId="23" xfId="21" applyFont="1" applyBorder="1">
      <alignment/>
      <protection/>
    </xf>
    <xf numFmtId="0" fontId="9" fillId="0" borderId="16" xfId="21" applyFont="1" applyBorder="1">
      <alignment/>
      <protection/>
    </xf>
    <xf numFmtId="20" fontId="11" fillId="0" borderId="21" xfId="21" applyNumberFormat="1" applyFont="1" applyBorder="1" applyProtection="1">
      <alignment/>
      <protection hidden="1"/>
    </xf>
    <xf numFmtId="20" fontId="12" fillId="0" borderId="21" xfId="21" applyNumberFormat="1" applyFont="1" applyBorder="1" applyProtection="1">
      <alignment/>
      <protection hidden="1"/>
    </xf>
    <xf numFmtId="20" fontId="3" fillId="0" borderId="21" xfId="21" applyNumberFormat="1" applyFont="1" applyBorder="1" applyProtection="1">
      <alignment/>
      <protection hidden="1"/>
    </xf>
    <xf numFmtId="20" fontId="9" fillId="0" borderId="21" xfId="21" applyNumberFormat="1" applyFont="1" applyBorder="1" applyProtection="1">
      <alignment/>
      <protection hidden="1"/>
    </xf>
    <xf numFmtId="0" fontId="37" fillId="0" borderId="0" xfId="21" applyFont="1">
      <alignment/>
      <protection/>
    </xf>
    <xf numFmtId="0" fontId="3" fillId="0" borderId="30" xfId="21" applyFont="1" applyBorder="1" applyAlignment="1">
      <alignment horizontal="center"/>
      <protection/>
    </xf>
    <xf numFmtId="0" fontId="3" fillId="2" borderId="31" xfId="21" applyFont="1" applyFill="1" applyBorder="1">
      <alignment/>
      <protection/>
    </xf>
    <xf numFmtId="0" fontId="7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8" fillId="0" borderId="33" xfId="21" applyFont="1" applyBorder="1">
      <alignment/>
      <protection/>
    </xf>
    <xf numFmtId="0" fontId="9" fillId="0" borderId="33" xfId="21" applyFont="1" applyBorder="1">
      <alignment/>
      <protection/>
    </xf>
    <xf numFmtId="0" fontId="5" fillId="0" borderId="33" xfId="21" applyFont="1" applyBorder="1">
      <alignment/>
      <protection/>
    </xf>
    <xf numFmtId="0" fontId="6" fillId="0" borderId="34" xfId="21" applyFont="1" applyBorder="1">
      <alignment/>
      <protection/>
    </xf>
    <xf numFmtId="0" fontId="5" fillId="0" borderId="32" xfId="21" applyFont="1" applyBorder="1">
      <alignment/>
      <protection/>
    </xf>
    <xf numFmtId="0" fontId="23" fillId="0" borderId="33" xfId="21" applyFont="1" applyBorder="1">
      <alignment/>
      <protection/>
    </xf>
    <xf numFmtId="0" fontId="9" fillId="0" borderId="34" xfId="21" applyFont="1" applyBorder="1">
      <alignment/>
      <protection/>
    </xf>
    <xf numFmtId="0" fontId="6" fillId="0" borderId="22" xfId="21" applyFont="1" applyBorder="1" applyAlignment="1">
      <alignment horizontal="center"/>
      <protection/>
    </xf>
    <xf numFmtId="0" fontId="15" fillId="0" borderId="35" xfId="21" applyFont="1" applyBorder="1" applyAlignment="1" quotePrefix="1">
      <alignment horizontal="center"/>
      <protection/>
    </xf>
    <xf numFmtId="0" fontId="15" fillId="0" borderId="36" xfId="21" applyFont="1" applyBorder="1" applyAlignment="1" quotePrefix="1">
      <alignment horizontal="center"/>
      <protection/>
    </xf>
    <xf numFmtId="0" fontId="15" fillId="0" borderId="29" xfId="21" applyFont="1" applyBorder="1" applyAlignment="1" quotePrefix="1">
      <alignment horizontal="center"/>
      <protection/>
    </xf>
    <xf numFmtId="0" fontId="22" fillId="0" borderId="2" xfId="21" applyFont="1" applyBorder="1" applyAlignment="1">
      <alignment horizontal="center"/>
      <protection/>
    </xf>
    <xf numFmtId="0" fontId="27" fillId="0" borderId="1" xfId="21" applyFont="1" applyBorder="1" applyAlignment="1">
      <alignment horizontal="right"/>
      <protection/>
    </xf>
    <xf numFmtId="0" fontId="27" fillId="0" borderId="6" xfId="21" applyFont="1" applyBorder="1" applyAlignment="1">
      <alignment horizontal="center"/>
      <protection/>
    </xf>
    <xf numFmtId="0" fontId="27" fillId="0" borderId="22" xfId="21" applyFont="1" applyBorder="1" applyAlignment="1" quotePrefix="1">
      <alignment horizontal="center"/>
      <protection/>
    </xf>
    <xf numFmtId="0" fontId="27" fillId="0" borderId="31" xfId="21" applyFont="1" applyBorder="1" applyAlignment="1">
      <alignment horizontal="right"/>
      <protection/>
    </xf>
    <xf numFmtId="0" fontId="27" fillId="0" borderId="31" xfId="21" applyFont="1" applyBorder="1" applyAlignment="1">
      <alignment horizontal="center"/>
      <protection/>
    </xf>
    <xf numFmtId="0" fontId="22" fillId="0" borderId="6" xfId="21" applyFont="1" applyBorder="1" applyAlignment="1">
      <alignment horizontal="center"/>
      <protection/>
    </xf>
    <xf numFmtId="0" fontId="22" fillId="0" borderId="22" xfId="21" applyFont="1" applyBorder="1" applyAlignment="1">
      <alignment horizontal="center"/>
      <protection/>
    </xf>
    <xf numFmtId="0" fontId="27" fillId="0" borderId="1" xfId="21" applyFont="1" applyBorder="1" applyAlignment="1">
      <alignment horizontal="center"/>
      <protection/>
    </xf>
    <xf numFmtId="0" fontId="27" fillId="0" borderId="22" xfId="21" applyFont="1" applyBorder="1" applyAlignment="1">
      <alignment horizontal="center"/>
      <protection/>
    </xf>
    <xf numFmtId="0" fontId="38" fillId="0" borderId="6" xfId="21" applyFont="1" applyBorder="1" applyAlignment="1">
      <alignment horizontal="center"/>
      <protection/>
    </xf>
    <xf numFmtId="0" fontId="38" fillId="0" borderId="25" xfId="21" applyFont="1" applyBorder="1" applyAlignment="1">
      <alignment horizontal="center"/>
      <protection/>
    </xf>
    <xf numFmtId="0" fontId="38" fillId="0" borderId="26" xfId="21" applyFont="1" applyBorder="1" applyAlignment="1">
      <alignment horizontal="center"/>
      <protection/>
    </xf>
    <xf numFmtId="0" fontId="27" fillId="0" borderId="37" xfId="21" applyFont="1" applyBorder="1" applyAlignment="1" quotePrefix="1">
      <alignment horizontal="center"/>
      <protection/>
    </xf>
    <xf numFmtId="0" fontId="38" fillId="2" borderId="2" xfId="21" applyFont="1" applyFill="1" applyBorder="1" applyAlignment="1">
      <alignment horizontal="center"/>
      <protection/>
    </xf>
    <xf numFmtId="0" fontId="38" fillId="0" borderId="5" xfId="21" applyFont="1" applyBorder="1" applyAlignment="1">
      <alignment horizontal="center"/>
      <protection/>
    </xf>
    <xf numFmtId="0" fontId="38" fillId="0" borderId="27" xfId="21" applyFont="1" applyBorder="1" applyAlignment="1">
      <alignment horizontal="center"/>
      <protection/>
    </xf>
    <xf numFmtId="0" fontId="38" fillId="0" borderId="5" xfId="21" applyFont="1" applyBorder="1">
      <alignment/>
      <protection/>
    </xf>
    <xf numFmtId="0" fontId="27" fillId="0" borderId="5" xfId="21" applyFont="1" applyBorder="1" applyAlignment="1" quotePrefix="1">
      <alignment horizontal="center"/>
      <protection/>
    </xf>
    <xf numFmtId="0" fontId="38" fillId="2" borderId="5" xfId="21" applyFont="1" applyFill="1" applyBorder="1" applyAlignment="1">
      <alignment horizontal="center"/>
      <protection/>
    </xf>
    <xf numFmtId="0" fontId="38" fillId="0" borderId="16" xfId="21" applyFont="1" applyBorder="1">
      <alignment/>
      <protection/>
    </xf>
    <xf numFmtId="0" fontId="27" fillId="0" borderId="0" xfId="21" applyFont="1" applyBorder="1" applyAlignment="1">
      <alignment horizontal="center"/>
      <protection/>
    </xf>
    <xf numFmtId="0" fontId="39" fillId="0" borderId="26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38" fillId="0" borderId="21" xfId="21" applyFont="1" applyBorder="1">
      <alignment/>
      <protection/>
    </xf>
    <xf numFmtId="0" fontId="40" fillId="0" borderId="23" xfId="21" applyFont="1" applyBorder="1">
      <alignment/>
      <protection/>
    </xf>
    <xf numFmtId="0" fontId="19" fillId="0" borderId="25" xfId="21" applyFont="1" applyBorder="1">
      <alignment/>
      <protection/>
    </xf>
    <xf numFmtId="0" fontId="19" fillId="0" borderId="0" xfId="21" applyFont="1" applyBorder="1">
      <alignment/>
      <protection/>
    </xf>
    <xf numFmtId="0" fontId="20" fillId="0" borderId="16" xfId="21" applyFont="1" applyBorder="1">
      <alignment/>
      <protection/>
    </xf>
    <xf numFmtId="0" fontId="21" fillId="0" borderId="24" xfId="21" applyFont="1" applyBorder="1" applyAlignment="1">
      <alignment horizontal="center"/>
      <protection/>
    </xf>
    <xf numFmtId="0" fontId="40" fillId="0" borderId="16" xfId="21" applyFont="1" applyBorder="1">
      <alignment/>
      <protection/>
    </xf>
    <xf numFmtId="0" fontId="17" fillId="0" borderId="1" xfId="21" applyBorder="1">
      <alignment/>
      <protection/>
    </xf>
    <xf numFmtId="0" fontId="22" fillId="0" borderId="25" xfId="21" applyFont="1" applyBorder="1" applyAlignment="1">
      <alignment horizontal="center"/>
      <protection/>
    </xf>
    <xf numFmtId="0" fontId="27" fillId="0" borderId="25" xfId="21" applyFont="1" applyBorder="1" applyAlignment="1">
      <alignment horizontal="center"/>
      <protection/>
    </xf>
    <xf numFmtId="0" fontId="27" fillId="0" borderId="2" xfId="21" applyFont="1" applyBorder="1" applyAlignment="1">
      <alignment horizontal="center"/>
      <protection/>
    </xf>
    <xf numFmtId="0" fontId="38" fillId="0" borderId="37" xfId="21" applyFont="1" applyFill="1" applyBorder="1">
      <alignment/>
      <protection/>
    </xf>
    <xf numFmtId="0" fontId="22" fillId="0" borderId="25" xfId="21" applyFont="1" applyBorder="1">
      <alignment/>
      <protection/>
    </xf>
    <xf numFmtId="0" fontId="17" fillId="0" borderId="0" xfId="21" applyBorder="1">
      <alignment/>
      <protection/>
    </xf>
    <xf numFmtId="0" fontId="18" fillId="0" borderId="0" xfId="21" applyFont="1" applyBorder="1">
      <alignment/>
      <protection/>
    </xf>
    <xf numFmtId="0" fontId="17" fillId="0" borderId="26" xfId="21" applyBorder="1" applyAlignment="1">
      <alignment horizontal="center"/>
      <protection/>
    </xf>
    <xf numFmtId="0" fontId="2" fillId="0" borderId="26" xfId="21" applyFont="1" applyBorder="1" applyAlignment="1">
      <alignment horizontal="center"/>
      <protection/>
    </xf>
    <xf numFmtId="0" fontId="22" fillId="0" borderId="5" xfId="21" applyFont="1" applyBorder="1" applyAlignment="1">
      <alignment horizontal="center"/>
      <protection/>
    </xf>
    <xf numFmtId="0" fontId="27" fillId="0" borderId="2" xfId="21" applyFont="1" applyBorder="1">
      <alignment/>
      <protection/>
    </xf>
    <xf numFmtId="0" fontId="38" fillId="0" borderId="0" xfId="21" applyFont="1" applyBorder="1" applyAlignment="1">
      <alignment horizontal="center"/>
      <protection/>
    </xf>
    <xf numFmtId="0" fontId="38" fillId="0" borderId="25" xfId="21" applyFont="1" applyBorder="1">
      <alignment/>
      <protection/>
    </xf>
    <xf numFmtId="0" fontId="38" fillId="0" borderId="27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Alignment="1">
      <alignment horizontal="center"/>
      <protection/>
    </xf>
    <xf numFmtId="0" fontId="15" fillId="0" borderId="16" xfId="21" applyFont="1" applyBorder="1" applyAlignment="1" quotePrefix="1">
      <alignment horizontal="center"/>
      <protection/>
    </xf>
    <xf numFmtId="0" fontId="3" fillId="0" borderId="38" xfId="21" applyFont="1" applyBorder="1">
      <alignment/>
      <protection/>
    </xf>
    <xf numFmtId="0" fontId="3" fillId="0" borderId="30" xfId="21" applyFont="1" applyBorder="1">
      <alignment/>
      <protection/>
    </xf>
    <xf numFmtId="0" fontId="18" fillId="0" borderId="21" xfId="21" applyFont="1" applyBorder="1">
      <alignment/>
      <protection/>
    </xf>
    <xf numFmtId="0" fontId="21" fillId="0" borderId="0" xfId="21" applyFont="1">
      <alignment/>
      <protection/>
    </xf>
    <xf numFmtId="0" fontId="21" fillId="0" borderId="0" xfId="21" applyFont="1" applyAlignment="1">
      <alignment horizontal="center"/>
      <protection/>
    </xf>
    <xf numFmtId="0" fontId="20" fillId="0" borderId="0" xfId="21" applyFont="1">
      <alignment/>
      <protection/>
    </xf>
    <xf numFmtId="0" fontId="21" fillId="0" borderId="23" xfId="21" applyFont="1" applyBorder="1">
      <alignment/>
      <protection/>
    </xf>
    <xf numFmtId="0" fontId="21" fillId="0" borderId="25" xfId="21" applyFont="1" applyBorder="1">
      <alignment/>
      <protection/>
    </xf>
    <xf numFmtId="0" fontId="20" fillId="0" borderId="26" xfId="21" applyFont="1" applyBorder="1">
      <alignment/>
      <protection/>
    </xf>
    <xf numFmtId="0" fontId="42" fillId="0" borderId="26" xfId="21" applyFont="1" applyBorder="1">
      <alignment/>
      <protection/>
    </xf>
    <xf numFmtId="0" fontId="41" fillId="0" borderId="26" xfId="21" applyFont="1" applyBorder="1">
      <alignment/>
      <protection/>
    </xf>
    <xf numFmtId="0" fontId="21" fillId="0" borderId="27" xfId="21" applyFont="1" applyBorder="1">
      <alignment/>
      <protection/>
    </xf>
    <xf numFmtId="0" fontId="43" fillId="0" borderId="28" xfId="21" applyFont="1" applyBorder="1">
      <alignment/>
      <protection/>
    </xf>
    <xf numFmtId="0" fontId="43" fillId="0" borderId="26" xfId="21" applyFont="1" applyBorder="1">
      <alignment/>
      <protection/>
    </xf>
    <xf numFmtId="0" fontId="25" fillId="3" borderId="1" xfId="21" applyFont="1" applyFill="1" applyBorder="1">
      <alignment/>
      <protection/>
    </xf>
    <xf numFmtId="0" fontId="17" fillId="3" borderId="6" xfId="21" applyFont="1" applyFill="1" applyBorder="1">
      <alignment/>
      <protection/>
    </xf>
    <xf numFmtId="0" fontId="5" fillId="0" borderId="26" xfId="21" applyFont="1" applyBorder="1">
      <alignment/>
      <protection/>
    </xf>
    <xf numFmtId="0" fontId="2" fillId="0" borderId="16" xfId="21" applyFont="1" applyBorder="1">
      <alignment/>
      <protection/>
    </xf>
    <xf numFmtId="0" fontId="2" fillId="0" borderId="24" xfId="21" applyFont="1" applyBorder="1">
      <alignment/>
      <protection/>
    </xf>
    <xf numFmtId="0" fontId="2" fillId="0" borderId="28" xfId="21" applyFont="1" applyBorder="1">
      <alignment/>
      <protection/>
    </xf>
    <xf numFmtId="0" fontId="43" fillId="0" borderId="24" xfId="21" applyFont="1" applyBorder="1">
      <alignment/>
      <protection/>
    </xf>
    <xf numFmtId="0" fontId="21" fillId="0" borderId="0" xfId="21" applyFont="1">
      <alignment/>
      <protection/>
    </xf>
    <xf numFmtId="0" fontId="20" fillId="0" borderId="28" xfId="21" applyFont="1" applyBorder="1">
      <alignment/>
      <protection/>
    </xf>
    <xf numFmtId="0" fontId="47" fillId="0" borderId="0" xfId="0" applyFont="1" applyAlignment="1">
      <alignment/>
    </xf>
    <xf numFmtId="1" fontId="21" fillId="0" borderId="0" xfId="21" applyNumberFormat="1" applyFont="1" applyAlignment="1">
      <alignment horizontal="center"/>
      <protection/>
    </xf>
    <xf numFmtId="0" fontId="20" fillId="0" borderId="26" xfId="21" applyFont="1" applyFill="1" applyBorder="1">
      <alignment/>
      <protection/>
    </xf>
    <xf numFmtId="0" fontId="7" fillId="0" borderId="8" xfId="21" applyFont="1" applyBorder="1">
      <alignment/>
      <protection/>
    </xf>
    <xf numFmtId="0" fontId="7" fillId="0" borderId="9" xfId="21" applyFont="1" applyBorder="1">
      <alignment/>
      <protection/>
    </xf>
    <xf numFmtId="0" fontId="6" fillId="0" borderId="17" xfId="21" applyFont="1" applyBorder="1">
      <alignment/>
      <protection/>
    </xf>
    <xf numFmtId="0" fontId="8" fillId="0" borderId="8" xfId="21" applyFont="1" applyBorder="1">
      <alignment/>
      <protection/>
    </xf>
    <xf numFmtId="0" fontId="9" fillId="0" borderId="17" xfId="21" applyFont="1" applyBorder="1">
      <alignment/>
      <protection/>
    </xf>
    <xf numFmtId="0" fontId="9" fillId="0" borderId="18" xfId="21" applyFont="1" applyBorder="1">
      <alignment/>
      <protection/>
    </xf>
    <xf numFmtId="0" fontId="8" fillId="0" borderId="39" xfId="21" applyFont="1" applyBorder="1">
      <alignment/>
      <protection/>
    </xf>
    <xf numFmtId="0" fontId="8" fillId="0" borderId="40" xfId="21" applyFont="1" applyBorder="1">
      <alignment/>
      <protection/>
    </xf>
    <xf numFmtId="0" fontId="8" fillId="0" borderId="41" xfId="21" applyFont="1" applyBorder="1">
      <alignment/>
      <protection/>
    </xf>
    <xf numFmtId="0" fontId="28" fillId="0" borderId="5" xfId="21" applyFont="1" applyBorder="1" applyAlignment="1">
      <alignment horizontal="center"/>
      <protection/>
    </xf>
    <xf numFmtId="0" fontId="28" fillId="0" borderId="16" xfId="21" applyFont="1" applyBorder="1" applyAlignment="1">
      <alignment horizontal="center"/>
      <protection/>
    </xf>
    <xf numFmtId="0" fontId="28" fillId="0" borderId="21" xfId="21" applyFont="1" applyBorder="1" applyAlignment="1">
      <alignment horizontal="center"/>
      <protection/>
    </xf>
    <xf numFmtId="0" fontId="28" fillId="0" borderId="22" xfId="21" applyFont="1" applyBorder="1" applyAlignment="1">
      <alignment horizontal="center"/>
      <protection/>
    </xf>
    <xf numFmtId="0" fontId="5" fillId="0" borderId="42" xfId="21" applyFont="1" applyBorder="1">
      <alignment/>
      <protection/>
    </xf>
    <xf numFmtId="0" fontId="9" fillId="0" borderId="40" xfId="21" applyFont="1" applyBorder="1">
      <alignment/>
      <protection/>
    </xf>
    <xf numFmtId="0" fontId="38" fillId="0" borderId="37" xfId="21" applyFont="1" applyBorder="1" applyAlignment="1">
      <alignment horizontal="center"/>
      <protection/>
    </xf>
    <xf numFmtId="0" fontId="38" fillId="2" borderId="22" xfId="21" applyFont="1" applyFill="1" applyBorder="1" applyAlignment="1">
      <alignment horizontal="center"/>
      <protection/>
    </xf>
    <xf numFmtId="0" fontId="38" fillId="0" borderId="37" xfId="21" applyFont="1" applyFill="1" applyBorder="1" applyAlignment="1">
      <alignment horizontal="center"/>
      <protection/>
    </xf>
    <xf numFmtId="0" fontId="38" fillId="2" borderId="2" xfId="21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OLLEY_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0" zoomScaleNormal="50" workbookViewId="0" topLeftCell="A1">
      <selection activeCell="F18" sqref="F18"/>
    </sheetView>
  </sheetViews>
  <sheetFormatPr defaultColWidth="9.140625" defaultRowHeight="12.75"/>
  <cols>
    <col min="1" max="1" width="8.57421875" style="0" bestFit="1" customWidth="1"/>
    <col min="2" max="2" width="47.7109375" style="0" customWidth="1"/>
    <col min="3" max="3" width="17.8515625" style="0" bestFit="1" customWidth="1"/>
    <col min="4" max="4" width="16.00390625" style="0" bestFit="1" customWidth="1"/>
    <col min="6" max="6" width="8.00390625" style="0" customWidth="1"/>
  </cols>
  <sheetData>
    <row r="1" spans="1:4" ht="42">
      <c r="A1" s="118" t="s">
        <v>61</v>
      </c>
      <c r="C1" s="2"/>
      <c r="D1" s="2"/>
    </row>
    <row r="2" spans="1:4" ht="15.75" thickBot="1">
      <c r="A2" s="1"/>
      <c r="B2" s="1"/>
      <c r="C2" s="2"/>
      <c r="D2" s="2"/>
    </row>
    <row r="3" spans="1:4" ht="31.5" thickBot="1">
      <c r="A3" s="86"/>
      <c r="B3" s="87" t="s">
        <v>0</v>
      </c>
      <c r="C3" s="88" t="s">
        <v>1</v>
      </c>
      <c r="D3" s="88" t="s">
        <v>2</v>
      </c>
    </row>
    <row r="4" spans="1:4" ht="31.5" thickBot="1">
      <c r="A4" s="89"/>
      <c r="B4" s="90"/>
      <c r="C4" s="91"/>
      <c r="D4" s="91"/>
    </row>
    <row r="5" spans="1:4" ht="31.5" thickBot="1">
      <c r="A5" s="92" t="s">
        <v>3</v>
      </c>
      <c r="B5" s="93" t="s">
        <v>52</v>
      </c>
      <c r="C5" s="218">
        <f>'Thursday Matches'!G9+'Thursday Matches'!G13+'Thursday Matches'!G22+'Thursday Matches'!G26</f>
        <v>8</v>
      </c>
      <c r="D5" s="218">
        <v>1</v>
      </c>
    </row>
    <row r="6" spans="1:4" ht="31.5" thickBot="1">
      <c r="A6" s="94" t="s">
        <v>4</v>
      </c>
      <c r="B6" s="94" t="s">
        <v>5</v>
      </c>
      <c r="C6" s="218">
        <f>'Thursday Matches'!G11+'Thursday Matches'!N15+'Thursday Matches'!N22+'Thursday Matches'!G28</f>
        <v>4</v>
      </c>
      <c r="D6" s="218">
        <v>3</v>
      </c>
    </row>
    <row r="7" spans="1:10" ht="31.5" thickBot="1">
      <c r="A7" s="95" t="s">
        <v>6</v>
      </c>
      <c r="B7" s="95" t="s">
        <v>51</v>
      </c>
      <c r="C7" s="218">
        <f>'Thursday Matches'!N9+'Thursday Matches'!G15+'Thursday Matches'!G24+'Thursday Matches'!G30</f>
        <v>0</v>
      </c>
      <c r="D7" s="218">
        <v>5</v>
      </c>
      <c r="J7" s="84"/>
    </row>
    <row r="8" spans="1:4" ht="31.5" thickBot="1">
      <c r="A8" s="96" t="s">
        <v>7</v>
      </c>
      <c r="B8" s="96" t="s">
        <v>8</v>
      </c>
      <c r="C8" s="218">
        <f>'Thursday Matches'!N11+'Thursday Matches'!G20+'Thursday Matches'!N26+'Thursday Matches'!N30</f>
        <v>6</v>
      </c>
      <c r="D8" s="218">
        <v>2</v>
      </c>
    </row>
    <row r="9" spans="1:6" ht="31.5" thickBot="1">
      <c r="A9" s="97" t="s">
        <v>9</v>
      </c>
      <c r="B9" s="97" t="s">
        <v>12</v>
      </c>
      <c r="C9" s="218">
        <f>'Thursday Matches'!N13+'Thursday Matches'!N20+'Thursday Matches'!N24+'Thursday Matches'!N28</f>
        <v>2</v>
      </c>
      <c r="D9" s="218">
        <v>4</v>
      </c>
      <c r="F9" s="206"/>
    </row>
    <row r="10" spans="1:6" ht="30.75">
      <c r="A10" s="98"/>
      <c r="B10" s="99"/>
      <c r="C10" s="219"/>
      <c r="D10" s="219"/>
      <c r="F10" s="206"/>
    </row>
    <row r="11" spans="1:6" ht="31.5" thickBot="1">
      <c r="A11" s="98"/>
      <c r="B11" s="100"/>
      <c r="C11" s="220"/>
      <c r="D11" s="220"/>
      <c r="F11" s="206"/>
    </row>
    <row r="12" spans="1:6" ht="31.5" thickBot="1">
      <c r="A12" s="86"/>
      <c r="B12" s="101" t="s">
        <v>10</v>
      </c>
      <c r="C12" s="221" t="s">
        <v>1</v>
      </c>
      <c r="D12" s="221" t="s">
        <v>2</v>
      </c>
      <c r="F12" s="206"/>
    </row>
    <row r="13" spans="1:6" ht="31.5" thickBot="1">
      <c r="A13" s="88"/>
      <c r="B13" s="88"/>
      <c r="C13" s="221"/>
      <c r="D13" s="221"/>
      <c r="F13" s="206"/>
    </row>
    <row r="14" spans="1:10" ht="31.5" thickBot="1">
      <c r="A14" s="92" t="s">
        <v>11</v>
      </c>
      <c r="B14" s="92" t="s">
        <v>59</v>
      </c>
      <c r="C14" s="221">
        <f>'Thursday Matches'!N14+'Thursday Matches'!N19+'Thursday Matches'!N25+'Thursday Matches'!G29</f>
        <v>0</v>
      </c>
      <c r="D14" s="221">
        <v>5</v>
      </c>
      <c r="F14" s="206"/>
      <c r="J14" s="84"/>
    </row>
    <row r="15" spans="1:4" ht="31.5" thickBot="1">
      <c r="A15" s="102" t="s">
        <v>13</v>
      </c>
      <c r="B15" s="102" t="s">
        <v>14</v>
      </c>
      <c r="C15" s="218">
        <f>'Thursday Matches'!G14+'Thursday Matches'!G23+'Thursday Matches'!N27+'Thursday Matches'!N31</f>
        <v>2</v>
      </c>
      <c r="D15" s="218">
        <v>4</v>
      </c>
    </row>
    <row r="16" spans="1:4" ht="31.5" thickBot="1">
      <c r="A16" s="94" t="s">
        <v>15</v>
      </c>
      <c r="B16" s="94" t="s">
        <v>60</v>
      </c>
      <c r="C16" s="218">
        <f>'Thursday Matches'!N10+'Thursday Matches'!G21+'Thursday Matches'!G25+'Thursday Matches'!G31</f>
        <v>6</v>
      </c>
      <c r="D16" s="218">
        <v>2</v>
      </c>
    </row>
    <row r="17" spans="1:4" ht="31.5" thickBot="1">
      <c r="A17" s="103" t="s">
        <v>16</v>
      </c>
      <c r="B17" s="95" t="s">
        <v>17</v>
      </c>
      <c r="C17" s="218">
        <f>'Thursday Matches'!G12+'Thursday Matches'!N21+'Thursday Matches'!G27+'Thursday Matches'!N29</f>
        <v>4</v>
      </c>
      <c r="D17" s="218">
        <v>3</v>
      </c>
    </row>
    <row r="18" spans="1:4" ht="31.5" thickBot="1">
      <c r="A18" s="96" t="s">
        <v>18</v>
      </c>
      <c r="B18" s="96" t="s">
        <v>53</v>
      </c>
      <c r="C18" s="220">
        <f>'Thursday Matches'!G10+'Thursday Matches'!N12+'Thursday Matches'!G19+'Thursday Matches'!N23</f>
        <v>8</v>
      </c>
      <c r="D18" s="218">
        <v>1</v>
      </c>
    </row>
    <row r="19" spans="1:4" ht="30">
      <c r="A19" s="104"/>
      <c r="B19" s="104"/>
      <c r="C19" s="104"/>
      <c r="D19" s="104"/>
    </row>
    <row r="20" spans="1:4" ht="30">
      <c r="A20" s="104"/>
      <c r="B20" s="104"/>
      <c r="C20" s="104"/>
      <c r="D20" s="104"/>
    </row>
    <row r="21" spans="1:4" ht="20.25">
      <c r="A21" s="84"/>
      <c r="B21" s="84"/>
      <c r="C21" s="84"/>
      <c r="D21" s="84"/>
    </row>
    <row r="22" spans="1:4" ht="20.25">
      <c r="A22" s="84"/>
      <c r="B22" s="84"/>
      <c r="C22" s="84"/>
      <c r="D22" s="84"/>
    </row>
    <row r="23" spans="1:4" ht="20.25">
      <c r="A23" s="84"/>
      <c r="B23" s="84"/>
      <c r="C23" s="84"/>
      <c r="D23" s="84"/>
    </row>
    <row r="24" spans="1:4" ht="20.25">
      <c r="A24" s="84"/>
      <c r="B24" s="84"/>
      <c r="C24" s="84"/>
      <c r="D24" s="84"/>
    </row>
    <row r="25" spans="1:4" ht="20.25">
      <c r="A25" s="84"/>
      <c r="B25" s="84"/>
      <c r="C25" s="84"/>
      <c r="D25" s="84"/>
    </row>
    <row r="26" spans="1:4" ht="20.25">
      <c r="A26" s="84"/>
      <c r="B26" s="84"/>
      <c r="C26" s="84"/>
      <c r="D26" s="84"/>
    </row>
    <row r="27" spans="1:4" ht="20.25">
      <c r="A27" s="84"/>
      <c r="B27" s="84"/>
      <c r="C27" s="84"/>
      <c r="D27" s="84"/>
    </row>
    <row r="28" spans="1:4" ht="20.25">
      <c r="A28" s="84"/>
      <c r="B28" s="84"/>
      <c r="C28" s="84"/>
      <c r="D28" s="84"/>
    </row>
  </sheetData>
  <printOptions/>
  <pageMargins left="1" right="0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50" zoomScaleNormal="50" workbookViewId="0" topLeftCell="A1">
      <selection activeCell="AA25" sqref="AA25"/>
    </sheetView>
  </sheetViews>
  <sheetFormatPr defaultColWidth="9.140625" defaultRowHeight="12.75"/>
  <cols>
    <col min="1" max="1" width="15.140625" style="2" customWidth="1"/>
    <col min="2" max="2" width="5.57421875" style="3" customWidth="1"/>
    <col min="3" max="3" width="29.7109375" style="3" customWidth="1"/>
    <col min="4" max="4" width="6.28125" style="3" customWidth="1"/>
    <col min="5" max="5" width="6.00390625" style="3" customWidth="1"/>
    <col min="6" max="6" width="7.421875" style="3" customWidth="1"/>
    <col min="7" max="7" width="8.28125" style="3" customWidth="1"/>
    <col min="8" max="8" width="4.7109375" style="7" customWidth="1"/>
    <col min="9" max="9" width="6.421875" style="3" customWidth="1"/>
    <col min="10" max="10" width="29.00390625" style="3" customWidth="1"/>
    <col min="11" max="11" width="6.00390625" style="3" customWidth="1"/>
    <col min="12" max="13" width="6.421875" style="3" customWidth="1"/>
    <col min="14" max="14" width="7.28125" style="3" customWidth="1"/>
    <col min="15" max="15" width="5.28125" style="2" hidden="1" customWidth="1"/>
    <col min="16" max="16" width="24.7109375" style="2" hidden="1" customWidth="1"/>
    <col min="17" max="18" width="0" style="2" hidden="1" customWidth="1"/>
    <col min="19" max="19" width="9.28125" style="2" hidden="1" customWidth="1"/>
    <col min="20" max="20" width="8.00390625" style="1" hidden="1" customWidth="1"/>
    <col min="21" max="22" width="9.421875" style="1" hidden="1" customWidth="1"/>
    <col min="23" max="23" width="10.28125" style="1" hidden="1" customWidth="1"/>
    <col min="24" max="24" width="8.00390625" style="1" hidden="1" customWidth="1"/>
    <col min="25" max="16384" width="8.00390625" style="1" customWidth="1"/>
  </cols>
  <sheetData>
    <row r="1" spans="3:10" ht="42.75" customHeight="1">
      <c r="C1" s="4" t="s">
        <v>62</v>
      </c>
      <c r="D1" s="5"/>
      <c r="E1" s="5"/>
      <c r="F1" s="5"/>
      <c r="G1" s="5"/>
      <c r="H1" s="6"/>
      <c r="I1" s="5"/>
      <c r="J1" s="5"/>
    </row>
    <row r="2" spans="3:10" ht="42.75" customHeight="1" thickBot="1">
      <c r="C2" s="4"/>
      <c r="D2" s="5"/>
      <c r="E2" s="5"/>
      <c r="F2" s="5"/>
      <c r="G2" s="5"/>
      <c r="H2" s="6"/>
      <c r="I2" s="5"/>
      <c r="J2" s="5"/>
    </row>
    <row r="3" spans="1:16" ht="20.25">
      <c r="A3" s="112" t="s">
        <v>19</v>
      </c>
      <c r="B3" s="37"/>
      <c r="C3" s="37"/>
      <c r="D3" s="37"/>
      <c r="E3" s="37"/>
      <c r="F3" s="37"/>
      <c r="G3" s="37"/>
      <c r="H3" s="113"/>
      <c r="I3" s="37"/>
      <c r="J3" s="37"/>
      <c r="K3" s="37"/>
      <c r="L3" s="37"/>
      <c r="M3" s="37"/>
      <c r="N3" s="37"/>
      <c r="O3" s="200"/>
      <c r="P3" s="201"/>
    </row>
    <row r="4" spans="1:19" s="3" customFormat="1" ht="21" thickBot="1">
      <c r="A4" s="73"/>
      <c r="B4" s="114">
        <f>20/1440</f>
        <v>0.013888888888888888</v>
      </c>
      <c r="C4" s="115" t="s">
        <v>20</v>
      </c>
      <c r="D4" s="116"/>
      <c r="E4" s="116"/>
      <c r="F4" s="116"/>
      <c r="G4" s="116"/>
      <c r="H4" s="117"/>
      <c r="I4" s="51"/>
      <c r="J4" s="51"/>
      <c r="K4" s="51"/>
      <c r="L4" s="51"/>
      <c r="M4" s="51"/>
      <c r="N4" s="51"/>
      <c r="O4" s="52"/>
      <c r="P4" s="202"/>
      <c r="Q4" s="2"/>
      <c r="R4" s="2"/>
      <c r="S4" s="2"/>
    </row>
    <row r="5" spans="1:19" s="3" customFormat="1" ht="20.25">
      <c r="A5" s="2"/>
      <c r="B5" s="10"/>
      <c r="C5" s="11"/>
      <c r="D5" s="12"/>
      <c r="E5" s="12"/>
      <c r="F5" s="12"/>
      <c r="G5" s="12"/>
      <c r="H5" s="13"/>
      <c r="O5" s="2"/>
      <c r="P5" s="2"/>
      <c r="Q5" s="2"/>
      <c r="R5" s="2"/>
      <c r="S5" s="2"/>
    </row>
    <row r="6" spans="1:19" s="3" customFormat="1" ht="21" thickBot="1">
      <c r="A6" s="2"/>
      <c r="B6" s="10"/>
      <c r="C6" s="11"/>
      <c r="D6" s="12"/>
      <c r="E6" s="12"/>
      <c r="F6" s="12"/>
      <c r="G6" s="12"/>
      <c r="H6" s="13"/>
      <c r="O6" s="2"/>
      <c r="P6" s="2"/>
      <c r="Q6" s="2"/>
      <c r="R6" s="2"/>
      <c r="S6" s="2"/>
    </row>
    <row r="7" spans="1:20" s="3" customFormat="1" ht="19.5" thickBot="1">
      <c r="A7" s="14" t="s">
        <v>21</v>
      </c>
      <c r="B7" s="8"/>
      <c r="C7" s="183"/>
      <c r="D7" s="15"/>
      <c r="E7" s="15"/>
      <c r="F7" s="15"/>
      <c r="G7" s="184"/>
      <c r="H7" s="60"/>
      <c r="I7" s="8"/>
      <c r="J7" s="183"/>
      <c r="K7" s="15"/>
      <c r="L7" s="15"/>
      <c r="M7" s="15"/>
      <c r="N7" s="16"/>
      <c r="O7" s="1"/>
      <c r="P7" s="1"/>
      <c r="Q7" s="1"/>
      <c r="R7" s="204" t="s">
        <v>57</v>
      </c>
      <c r="S7" s="1"/>
      <c r="T7" s="1"/>
    </row>
    <row r="8" spans="1:23" s="3" customFormat="1" ht="26.25" thickBot="1">
      <c r="A8" s="17" t="s">
        <v>22</v>
      </c>
      <c r="B8" s="18"/>
      <c r="C8" s="19" t="s">
        <v>49</v>
      </c>
      <c r="D8" s="20" t="s">
        <v>23</v>
      </c>
      <c r="E8" s="21" t="s">
        <v>24</v>
      </c>
      <c r="F8" s="21" t="s">
        <v>25</v>
      </c>
      <c r="G8" s="119" t="s">
        <v>26</v>
      </c>
      <c r="H8" s="130" t="s">
        <v>27</v>
      </c>
      <c r="I8" s="120"/>
      <c r="J8" s="19" t="s">
        <v>50</v>
      </c>
      <c r="K8" s="20" t="s">
        <v>23</v>
      </c>
      <c r="L8" s="21" t="s">
        <v>24</v>
      </c>
      <c r="M8" s="21" t="s">
        <v>25</v>
      </c>
      <c r="N8" s="22" t="s">
        <v>26</v>
      </c>
      <c r="O8" s="197" t="s">
        <v>56</v>
      </c>
      <c r="P8" s="198"/>
      <c r="Q8" s="187" t="s">
        <v>3</v>
      </c>
      <c r="R8" s="187" t="s">
        <v>4</v>
      </c>
      <c r="S8" s="187" t="s">
        <v>7</v>
      </c>
      <c r="T8" s="187" t="s">
        <v>11</v>
      </c>
      <c r="U8" s="187" t="s">
        <v>13</v>
      </c>
      <c r="V8" s="187" t="s">
        <v>15</v>
      </c>
      <c r="W8" s="187" t="s">
        <v>16</v>
      </c>
    </row>
    <row r="9" spans="1:23" s="3" customFormat="1" ht="18.75">
      <c r="A9" s="23">
        <f>TIME(10,0,0)</f>
        <v>0.4166666666666667</v>
      </c>
      <c r="B9" s="24" t="s">
        <v>3</v>
      </c>
      <c r="C9" s="25" t="str">
        <f>Teams!B5</f>
        <v>EXPLORATION  A</v>
      </c>
      <c r="D9" s="26">
        <v>10</v>
      </c>
      <c r="E9" s="24">
        <v>13</v>
      </c>
      <c r="F9" s="24">
        <v>23</v>
      </c>
      <c r="G9" s="25">
        <v>2</v>
      </c>
      <c r="H9" s="131" t="s">
        <v>28</v>
      </c>
      <c r="I9" s="121" t="s">
        <v>6</v>
      </c>
      <c r="J9" s="28" t="str">
        <f>Teams!B7</f>
        <v>NCL </v>
      </c>
      <c r="K9" s="209">
        <v>2</v>
      </c>
      <c r="L9" s="210">
        <v>2</v>
      </c>
      <c r="M9" s="210">
        <v>4</v>
      </c>
      <c r="N9" s="28">
        <v>0</v>
      </c>
      <c r="O9" s="189" t="s">
        <v>7</v>
      </c>
      <c r="P9" s="203" t="s">
        <v>8</v>
      </c>
      <c r="Q9" s="207">
        <f aca="true" t="shared" si="0" ref="Q9:Q15">IF($O9=Q$8,1,)</f>
        <v>0</v>
      </c>
      <c r="R9" s="207">
        <f aca="true" t="shared" si="1" ref="R9:W15">IF($O9=R$8,1,)</f>
        <v>0</v>
      </c>
      <c r="S9" s="207">
        <f t="shared" si="1"/>
        <v>1</v>
      </c>
      <c r="T9" s="207">
        <f t="shared" si="1"/>
        <v>0</v>
      </c>
      <c r="U9" s="207">
        <f t="shared" si="1"/>
        <v>0</v>
      </c>
      <c r="V9" s="207">
        <f t="shared" si="1"/>
        <v>0</v>
      </c>
      <c r="W9" s="207">
        <f t="shared" si="1"/>
        <v>0</v>
      </c>
    </row>
    <row r="10" spans="1:23" s="3" customFormat="1" ht="18.75">
      <c r="A10" s="29">
        <f aca="true" t="shared" si="2" ref="A10:A15">A9+B$4</f>
        <v>0.4305555555555556</v>
      </c>
      <c r="B10" s="30" t="s">
        <v>18</v>
      </c>
      <c r="C10" s="31" t="str">
        <f>Teams!B18</f>
        <v>EXPLORATION B</v>
      </c>
      <c r="D10" s="56">
        <v>12</v>
      </c>
      <c r="E10" s="30">
        <v>17</v>
      </c>
      <c r="F10" s="30">
        <v>19</v>
      </c>
      <c r="G10" s="31">
        <v>2</v>
      </c>
      <c r="H10" s="132" t="s">
        <v>28</v>
      </c>
      <c r="I10" s="122" t="s">
        <v>15</v>
      </c>
      <c r="J10" s="34" t="str">
        <f>Teams!B16</f>
        <v>ABA</v>
      </c>
      <c r="K10" s="36">
        <v>3</v>
      </c>
      <c r="L10" s="33">
        <v>1</v>
      </c>
      <c r="M10" s="33">
        <v>4</v>
      </c>
      <c r="N10" s="34">
        <v>0</v>
      </c>
      <c r="O10" s="190" t="s">
        <v>11</v>
      </c>
      <c r="P10" s="191" t="s">
        <v>12</v>
      </c>
      <c r="Q10" s="207">
        <f t="shared" si="0"/>
        <v>0</v>
      </c>
      <c r="R10" s="207">
        <f t="shared" si="1"/>
        <v>0</v>
      </c>
      <c r="S10" s="207">
        <f t="shared" si="1"/>
        <v>0</v>
      </c>
      <c r="T10" s="207">
        <f t="shared" si="1"/>
        <v>1</v>
      </c>
      <c r="U10" s="207">
        <f t="shared" si="1"/>
        <v>0</v>
      </c>
      <c r="V10" s="207">
        <f t="shared" si="1"/>
        <v>0</v>
      </c>
      <c r="W10" s="207">
        <f t="shared" si="1"/>
        <v>0</v>
      </c>
    </row>
    <row r="11" spans="1:23" s="3" customFormat="1" ht="18.75">
      <c r="A11" s="29">
        <f t="shared" si="2"/>
        <v>0.4444444444444445</v>
      </c>
      <c r="B11" s="33" t="s">
        <v>4</v>
      </c>
      <c r="C11" s="35" t="str">
        <f>Teams!B6</f>
        <v>GIANTS</v>
      </c>
      <c r="D11" s="36">
        <v>1</v>
      </c>
      <c r="E11" s="33">
        <v>2</v>
      </c>
      <c r="F11" s="33">
        <v>3</v>
      </c>
      <c r="G11" s="35">
        <v>0</v>
      </c>
      <c r="H11" s="132" t="s">
        <v>28</v>
      </c>
      <c r="I11" s="123" t="s">
        <v>7</v>
      </c>
      <c r="J11" s="32" t="str">
        <f>Teams!B8</f>
        <v>DAYAKS-1</v>
      </c>
      <c r="K11" s="56">
        <v>16</v>
      </c>
      <c r="L11" s="30">
        <v>17</v>
      </c>
      <c r="M11" s="30">
        <v>33</v>
      </c>
      <c r="N11" s="32">
        <v>2</v>
      </c>
      <c r="O11" s="190" t="s">
        <v>15</v>
      </c>
      <c r="P11" s="192" t="s">
        <v>60</v>
      </c>
      <c r="Q11" s="207">
        <f t="shared" si="0"/>
        <v>0</v>
      </c>
      <c r="R11" s="207">
        <f t="shared" si="1"/>
        <v>0</v>
      </c>
      <c r="S11" s="207">
        <f t="shared" si="1"/>
        <v>0</v>
      </c>
      <c r="T11" s="207">
        <f t="shared" si="1"/>
        <v>0</v>
      </c>
      <c r="U11" s="207">
        <f t="shared" si="1"/>
        <v>0</v>
      </c>
      <c r="V11" s="207">
        <f t="shared" si="1"/>
        <v>1</v>
      </c>
      <c r="W11" s="207">
        <f t="shared" si="1"/>
        <v>0</v>
      </c>
    </row>
    <row r="12" spans="1:23" s="3" customFormat="1" ht="18.75">
      <c r="A12" s="29">
        <f t="shared" si="2"/>
        <v>0.45833333333333337</v>
      </c>
      <c r="B12" s="80" t="s">
        <v>16</v>
      </c>
      <c r="C12" s="81" t="str">
        <f>Teams!B17</f>
        <v>DAYAKS-2</v>
      </c>
      <c r="D12" s="83">
        <v>3</v>
      </c>
      <c r="E12" s="80">
        <v>3</v>
      </c>
      <c r="F12" s="80">
        <v>6</v>
      </c>
      <c r="G12" s="81">
        <v>0</v>
      </c>
      <c r="H12" s="132" t="s">
        <v>28</v>
      </c>
      <c r="I12" s="123" t="s">
        <v>18</v>
      </c>
      <c r="J12" s="32" t="str">
        <f>Teams!B18</f>
        <v>EXPLORATION B</v>
      </c>
      <c r="K12" s="56">
        <v>12</v>
      </c>
      <c r="L12" s="30">
        <v>12</v>
      </c>
      <c r="M12" s="30">
        <v>24</v>
      </c>
      <c r="N12" s="32">
        <v>2</v>
      </c>
      <c r="O12" s="190" t="s">
        <v>4</v>
      </c>
      <c r="P12" s="192" t="s">
        <v>5</v>
      </c>
      <c r="Q12" s="207">
        <f t="shared" si="0"/>
        <v>0</v>
      </c>
      <c r="R12" s="207">
        <f t="shared" si="1"/>
        <v>1</v>
      </c>
      <c r="S12" s="207">
        <f t="shared" si="1"/>
        <v>0</v>
      </c>
      <c r="T12" s="207">
        <f t="shared" si="1"/>
        <v>0</v>
      </c>
      <c r="U12" s="207">
        <f t="shared" si="1"/>
        <v>0</v>
      </c>
      <c r="V12" s="207">
        <f t="shared" si="1"/>
        <v>0</v>
      </c>
      <c r="W12" s="207">
        <f t="shared" si="1"/>
        <v>0</v>
      </c>
    </row>
    <row r="13" spans="1:23" s="3" customFormat="1" ht="18.75">
      <c r="A13" s="29">
        <f t="shared" si="2"/>
        <v>0.47222222222222227</v>
      </c>
      <c r="B13" s="38" t="s">
        <v>3</v>
      </c>
      <c r="C13" s="39" t="str">
        <f>Teams!B5</f>
        <v>EXPLORATION  A</v>
      </c>
      <c r="D13" s="40">
        <v>13</v>
      </c>
      <c r="E13" s="38">
        <v>12</v>
      </c>
      <c r="F13" s="38">
        <v>25</v>
      </c>
      <c r="G13" s="39">
        <v>2</v>
      </c>
      <c r="H13" s="132" t="s">
        <v>28</v>
      </c>
      <c r="I13" s="124" t="s">
        <v>9</v>
      </c>
      <c r="J13" s="44" t="str">
        <f>Teams!B9</f>
        <v>WILDCATS</v>
      </c>
      <c r="K13" s="79">
        <v>1</v>
      </c>
      <c r="L13" s="42">
        <v>3</v>
      </c>
      <c r="M13" s="42">
        <v>4</v>
      </c>
      <c r="N13" s="44">
        <v>0</v>
      </c>
      <c r="O13" s="190" t="s">
        <v>16</v>
      </c>
      <c r="P13" s="193" t="s">
        <v>17</v>
      </c>
      <c r="Q13" s="207">
        <f t="shared" si="0"/>
        <v>0</v>
      </c>
      <c r="R13" s="207">
        <f t="shared" si="1"/>
        <v>0</v>
      </c>
      <c r="S13" s="207">
        <f t="shared" si="1"/>
        <v>0</v>
      </c>
      <c r="T13" s="207">
        <f t="shared" si="1"/>
        <v>0</v>
      </c>
      <c r="U13" s="207">
        <f t="shared" si="1"/>
        <v>0</v>
      </c>
      <c r="V13" s="207">
        <f t="shared" si="1"/>
        <v>0</v>
      </c>
      <c r="W13" s="207">
        <f t="shared" si="1"/>
        <v>1</v>
      </c>
    </row>
    <row r="14" spans="1:23" s="3" customFormat="1" ht="18.75">
      <c r="A14" s="29">
        <f t="shared" si="2"/>
        <v>0.48611111111111116</v>
      </c>
      <c r="B14" s="42" t="s">
        <v>13</v>
      </c>
      <c r="C14" s="43" t="str">
        <f>Teams!B$15</f>
        <v>SHARKIES</v>
      </c>
      <c r="D14" s="79">
        <v>12</v>
      </c>
      <c r="E14" s="42">
        <v>13</v>
      </c>
      <c r="F14" s="42">
        <v>25</v>
      </c>
      <c r="G14" s="43">
        <v>2</v>
      </c>
      <c r="H14" s="132" t="s">
        <v>28</v>
      </c>
      <c r="I14" s="125" t="s">
        <v>11</v>
      </c>
      <c r="J14" s="41" t="str">
        <f>Teams!B$14</f>
        <v>MUSCATS</v>
      </c>
      <c r="K14" s="40">
        <v>8</v>
      </c>
      <c r="L14" s="38">
        <v>4</v>
      </c>
      <c r="M14" s="38">
        <v>12</v>
      </c>
      <c r="N14" s="41">
        <v>0</v>
      </c>
      <c r="O14" s="190" t="s">
        <v>3</v>
      </c>
      <c r="P14" s="199" t="s">
        <v>58</v>
      </c>
      <c r="Q14" s="207">
        <f t="shared" si="0"/>
        <v>1</v>
      </c>
      <c r="R14" s="207">
        <f t="shared" si="1"/>
        <v>0</v>
      </c>
      <c r="S14" s="207">
        <f t="shared" si="1"/>
        <v>0</v>
      </c>
      <c r="T14" s="207">
        <f t="shared" si="1"/>
        <v>0</v>
      </c>
      <c r="U14" s="207">
        <f t="shared" si="1"/>
        <v>0</v>
      </c>
      <c r="V14" s="207">
        <f t="shared" si="1"/>
        <v>0</v>
      </c>
      <c r="W14" s="207">
        <f t="shared" si="1"/>
        <v>0</v>
      </c>
    </row>
    <row r="15" spans="1:23" s="3" customFormat="1" ht="19.5" thickBot="1">
      <c r="A15" s="45">
        <f t="shared" si="2"/>
        <v>0.5</v>
      </c>
      <c r="B15" s="46" t="s">
        <v>6</v>
      </c>
      <c r="C15" s="47" t="str">
        <f>Teams!B7</f>
        <v>NCL </v>
      </c>
      <c r="D15" s="48">
        <v>9</v>
      </c>
      <c r="E15" s="46">
        <v>3</v>
      </c>
      <c r="F15" s="46">
        <v>12</v>
      </c>
      <c r="G15" s="47">
        <v>0</v>
      </c>
      <c r="H15" s="133" t="s">
        <v>28</v>
      </c>
      <c r="I15" s="126" t="s">
        <v>4</v>
      </c>
      <c r="J15" s="50" t="str">
        <f>Teams!B6</f>
        <v>GIANTS</v>
      </c>
      <c r="K15" s="211">
        <v>12</v>
      </c>
      <c r="L15" s="49">
        <v>13</v>
      </c>
      <c r="M15" s="49">
        <v>25</v>
      </c>
      <c r="N15" s="50">
        <v>2</v>
      </c>
      <c r="O15" s="194" t="s">
        <v>13</v>
      </c>
      <c r="P15" s="205" t="s">
        <v>14</v>
      </c>
      <c r="Q15" s="207">
        <f t="shared" si="0"/>
        <v>0</v>
      </c>
      <c r="R15" s="207">
        <f t="shared" si="1"/>
        <v>0</v>
      </c>
      <c r="S15" s="207">
        <f t="shared" si="1"/>
        <v>0</v>
      </c>
      <c r="T15" s="207">
        <f t="shared" si="1"/>
        <v>0</v>
      </c>
      <c r="U15" s="207">
        <f t="shared" si="1"/>
        <v>1</v>
      </c>
      <c r="V15" s="207">
        <f t="shared" si="1"/>
        <v>0</v>
      </c>
      <c r="W15" s="207">
        <f t="shared" si="1"/>
        <v>0</v>
      </c>
    </row>
    <row r="16" spans="1:23" s="3" customFormat="1" ht="18.75">
      <c r="A16" s="109"/>
      <c r="B16" s="108"/>
      <c r="C16" s="108"/>
      <c r="D16" s="108"/>
      <c r="E16" s="108"/>
      <c r="F16" s="108"/>
      <c r="G16" s="108"/>
      <c r="H16" s="182"/>
      <c r="I16" s="53"/>
      <c r="J16" s="53"/>
      <c r="K16" s="108"/>
      <c r="L16" s="108"/>
      <c r="M16" s="108"/>
      <c r="N16" s="53"/>
      <c r="O16" s="186"/>
      <c r="P16" s="188"/>
      <c r="Q16" s="207"/>
      <c r="R16" s="207"/>
      <c r="S16" s="207"/>
      <c r="T16" s="207"/>
      <c r="U16" s="207"/>
      <c r="V16" s="207"/>
      <c r="W16" s="207"/>
    </row>
    <row r="17" spans="1:23" s="3" customFormat="1" ht="19.5" thickBot="1">
      <c r="A17" s="109"/>
      <c r="B17" s="108"/>
      <c r="C17" s="108"/>
      <c r="D17" s="108"/>
      <c r="E17" s="108"/>
      <c r="F17" s="108"/>
      <c r="G17" s="108"/>
      <c r="H17" s="110"/>
      <c r="I17" s="53"/>
      <c r="J17" s="53"/>
      <c r="K17" s="108"/>
      <c r="L17" s="108"/>
      <c r="M17" s="108"/>
      <c r="N17" s="53"/>
      <c r="O17" s="186"/>
      <c r="P17" s="188"/>
      <c r="Q17" s="207"/>
      <c r="R17" s="207"/>
      <c r="S17" s="207"/>
      <c r="T17" s="207"/>
      <c r="U17" s="207"/>
      <c r="V17" s="207"/>
      <c r="W17" s="207"/>
    </row>
    <row r="18" spans="1:23" s="3" customFormat="1" ht="26.25" thickBot="1">
      <c r="A18" s="105"/>
      <c r="B18" s="106"/>
      <c r="C18" s="106"/>
      <c r="D18" s="106"/>
      <c r="E18" s="106"/>
      <c r="F18" s="108"/>
      <c r="G18" s="106"/>
      <c r="H18" s="111"/>
      <c r="I18" s="107"/>
      <c r="J18" s="107"/>
      <c r="K18" s="53"/>
      <c r="L18" s="53"/>
      <c r="M18" s="53"/>
      <c r="N18" s="53"/>
      <c r="O18" s="197" t="s">
        <v>56</v>
      </c>
      <c r="P18" s="198"/>
      <c r="Q18" s="207"/>
      <c r="R18" s="207"/>
      <c r="S18" s="207"/>
      <c r="T18" s="207"/>
      <c r="U18" s="207"/>
      <c r="V18" s="207"/>
      <c r="W18" s="207"/>
    </row>
    <row r="19" spans="1:23" s="3" customFormat="1" ht="18.75">
      <c r="A19" s="23">
        <f>TIME(13,0,0)</f>
        <v>0.5416666666666666</v>
      </c>
      <c r="B19" s="54" t="s">
        <v>18</v>
      </c>
      <c r="C19" s="55" t="str">
        <f>Teams!B18</f>
        <v>EXPLORATION B</v>
      </c>
      <c r="D19" s="212">
        <v>14</v>
      </c>
      <c r="E19" s="54">
        <v>20</v>
      </c>
      <c r="F19" s="54">
        <f>D19+E19</f>
        <v>34</v>
      </c>
      <c r="G19" s="55">
        <v>2</v>
      </c>
      <c r="H19" s="131" t="s">
        <v>28</v>
      </c>
      <c r="I19" s="127" t="s">
        <v>11</v>
      </c>
      <c r="J19" s="27" t="str">
        <f>Teams!B14</f>
        <v>MUSCATS</v>
      </c>
      <c r="K19" s="26">
        <v>3</v>
      </c>
      <c r="L19" s="24">
        <v>1</v>
      </c>
      <c r="M19" s="222">
        <f aca="true" t="shared" si="3" ref="M19:M31">K19+L19</f>
        <v>4</v>
      </c>
      <c r="N19" s="27">
        <v>0</v>
      </c>
      <c r="O19" s="190" t="s">
        <v>15</v>
      </c>
      <c r="P19" s="192" t="s">
        <v>60</v>
      </c>
      <c r="Q19" s="207">
        <f>IF($O19=Q$8,1,)</f>
        <v>0</v>
      </c>
      <c r="R19" s="207">
        <f aca="true" t="shared" si="4" ref="R19:W31">IF($O19=R$8,1,)</f>
        <v>0</v>
      </c>
      <c r="S19" s="207">
        <f t="shared" si="4"/>
        <v>0</v>
      </c>
      <c r="T19" s="207">
        <f t="shared" si="4"/>
        <v>0</v>
      </c>
      <c r="U19" s="207">
        <f t="shared" si="4"/>
        <v>0</v>
      </c>
      <c r="V19" s="207">
        <f t="shared" si="4"/>
        <v>1</v>
      </c>
      <c r="W19" s="207">
        <f t="shared" si="4"/>
        <v>0</v>
      </c>
    </row>
    <row r="20" spans="1:23" s="3" customFormat="1" ht="18.75">
      <c r="A20" s="29">
        <f aca="true" t="shared" si="5" ref="A20:A31">A19+B$4</f>
        <v>0.5555555555555555</v>
      </c>
      <c r="B20" s="30" t="s">
        <v>7</v>
      </c>
      <c r="C20" s="31" t="str">
        <f>Teams!B8</f>
        <v>DAYAKS-1</v>
      </c>
      <c r="D20" s="56">
        <v>9</v>
      </c>
      <c r="E20" s="30">
        <v>12</v>
      </c>
      <c r="F20" s="30">
        <f aca="true" t="shared" si="6" ref="F20:F31">D20+E20</f>
        <v>21</v>
      </c>
      <c r="G20" s="31">
        <v>2</v>
      </c>
      <c r="H20" s="132" t="s">
        <v>28</v>
      </c>
      <c r="I20" s="124" t="s">
        <v>9</v>
      </c>
      <c r="J20" s="44" t="str">
        <f>Teams!B9</f>
        <v>WILDCATS</v>
      </c>
      <c r="K20" s="79">
        <v>2</v>
      </c>
      <c r="L20" s="42">
        <v>2</v>
      </c>
      <c r="M20" s="42">
        <f t="shared" si="3"/>
        <v>4</v>
      </c>
      <c r="N20" s="44">
        <v>0</v>
      </c>
      <c r="O20" s="190" t="s">
        <v>3</v>
      </c>
      <c r="P20" s="199" t="s">
        <v>58</v>
      </c>
      <c r="Q20" s="207">
        <f aca="true" t="shared" si="7" ref="Q20:Q31">IF($O20=Q$8,1,)</f>
        <v>1</v>
      </c>
      <c r="R20" s="207">
        <f t="shared" si="4"/>
        <v>0</v>
      </c>
      <c r="S20" s="207">
        <f t="shared" si="4"/>
        <v>0</v>
      </c>
      <c r="T20" s="207">
        <f t="shared" si="4"/>
        <v>0</v>
      </c>
      <c r="U20" s="207">
        <f t="shared" si="4"/>
        <v>0</v>
      </c>
      <c r="V20" s="207">
        <f t="shared" si="4"/>
        <v>0</v>
      </c>
      <c r="W20" s="207">
        <f t="shared" si="4"/>
        <v>0</v>
      </c>
    </row>
    <row r="21" spans="1:23" s="3" customFormat="1" ht="18.75">
      <c r="A21" s="29">
        <f t="shared" si="5"/>
        <v>0.5694444444444443</v>
      </c>
      <c r="B21" s="33" t="s">
        <v>15</v>
      </c>
      <c r="C21" s="35" t="str">
        <f>Teams!B16</f>
        <v>ABA</v>
      </c>
      <c r="D21" s="36">
        <v>11</v>
      </c>
      <c r="E21" s="33">
        <v>20</v>
      </c>
      <c r="F21" s="33">
        <f t="shared" si="6"/>
        <v>31</v>
      </c>
      <c r="G21" s="35">
        <v>2</v>
      </c>
      <c r="H21" s="132" t="s">
        <v>28</v>
      </c>
      <c r="I21" s="128" t="s">
        <v>16</v>
      </c>
      <c r="J21" s="82" t="str">
        <f>Teams!B17</f>
        <v>DAYAKS-2</v>
      </c>
      <c r="K21" s="83">
        <v>2</v>
      </c>
      <c r="L21" s="80">
        <v>4</v>
      </c>
      <c r="M21" s="80">
        <f t="shared" si="3"/>
        <v>6</v>
      </c>
      <c r="N21" s="82">
        <v>0</v>
      </c>
      <c r="O21" s="190" t="s">
        <v>7</v>
      </c>
      <c r="P21" s="196" t="s">
        <v>8</v>
      </c>
      <c r="Q21" s="207">
        <f t="shared" si="7"/>
        <v>0</v>
      </c>
      <c r="R21" s="207">
        <f t="shared" si="4"/>
        <v>0</v>
      </c>
      <c r="S21" s="207">
        <f t="shared" si="4"/>
        <v>1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</row>
    <row r="22" spans="1:23" s="3" customFormat="1" ht="18.75">
      <c r="A22" s="29">
        <f t="shared" si="5"/>
        <v>0.5833333333333331</v>
      </c>
      <c r="B22" s="38" t="s">
        <v>3</v>
      </c>
      <c r="C22" s="39" t="str">
        <f>Teams!B5</f>
        <v>EXPLORATION  A</v>
      </c>
      <c r="D22" s="40">
        <v>11</v>
      </c>
      <c r="E22" s="38">
        <v>13</v>
      </c>
      <c r="F22" s="38">
        <f t="shared" si="6"/>
        <v>24</v>
      </c>
      <c r="G22" s="39">
        <v>2</v>
      </c>
      <c r="H22" s="132" t="s">
        <v>28</v>
      </c>
      <c r="I22" s="122" t="s">
        <v>4</v>
      </c>
      <c r="J22" s="34" t="str">
        <f>Teams!B6</f>
        <v>GIANTS</v>
      </c>
      <c r="K22" s="36">
        <v>2</v>
      </c>
      <c r="L22" s="33">
        <v>2</v>
      </c>
      <c r="M22" s="33">
        <f t="shared" si="3"/>
        <v>4</v>
      </c>
      <c r="N22" s="34">
        <v>0</v>
      </c>
      <c r="O22" s="190" t="s">
        <v>16</v>
      </c>
      <c r="P22" s="193" t="s">
        <v>17</v>
      </c>
      <c r="Q22" s="207">
        <f t="shared" si="7"/>
        <v>0</v>
      </c>
      <c r="R22" s="207">
        <f t="shared" si="4"/>
        <v>0</v>
      </c>
      <c r="S22" s="207">
        <f t="shared" si="4"/>
        <v>0</v>
      </c>
      <c r="T22" s="207">
        <f t="shared" si="4"/>
        <v>0</v>
      </c>
      <c r="U22" s="207">
        <f t="shared" si="4"/>
        <v>0</v>
      </c>
      <c r="V22" s="207">
        <f t="shared" si="4"/>
        <v>0</v>
      </c>
      <c r="W22" s="207">
        <f t="shared" si="4"/>
        <v>1</v>
      </c>
    </row>
    <row r="23" spans="1:23" s="3" customFormat="1" ht="18.75">
      <c r="A23" s="29">
        <f t="shared" si="5"/>
        <v>0.597222222222222</v>
      </c>
      <c r="B23" s="42" t="s">
        <v>13</v>
      </c>
      <c r="C23" s="43" t="str">
        <f>Teams!B$15</f>
        <v>SHARKIES</v>
      </c>
      <c r="D23" s="79">
        <v>4</v>
      </c>
      <c r="E23" s="42">
        <v>4</v>
      </c>
      <c r="F23" s="42">
        <f t="shared" si="6"/>
        <v>8</v>
      </c>
      <c r="G23" s="43">
        <v>0</v>
      </c>
      <c r="H23" s="132" t="s">
        <v>28</v>
      </c>
      <c r="I23" s="123" t="s">
        <v>18</v>
      </c>
      <c r="J23" s="32" t="str">
        <f>Teams!B$18</f>
        <v>EXPLORATION B</v>
      </c>
      <c r="K23" s="56">
        <v>12</v>
      </c>
      <c r="L23" s="30">
        <v>12</v>
      </c>
      <c r="M23" s="30">
        <f t="shared" si="3"/>
        <v>24</v>
      </c>
      <c r="N23" s="32">
        <v>2</v>
      </c>
      <c r="O23" s="190" t="s">
        <v>4</v>
      </c>
      <c r="P23" s="192" t="s">
        <v>5</v>
      </c>
      <c r="Q23" s="207">
        <f t="shared" si="7"/>
        <v>0</v>
      </c>
      <c r="R23" s="207">
        <f t="shared" si="4"/>
        <v>1</v>
      </c>
      <c r="S23" s="207">
        <f t="shared" si="4"/>
        <v>0</v>
      </c>
      <c r="T23" s="207">
        <f t="shared" si="4"/>
        <v>0</v>
      </c>
      <c r="U23" s="207">
        <f t="shared" si="4"/>
        <v>0</v>
      </c>
      <c r="V23" s="207">
        <f t="shared" si="4"/>
        <v>0</v>
      </c>
      <c r="W23" s="207">
        <f t="shared" si="4"/>
        <v>0</v>
      </c>
    </row>
    <row r="24" spans="1:23" s="3" customFormat="1" ht="18.75">
      <c r="A24" s="29">
        <f t="shared" si="5"/>
        <v>0.6111111111111108</v>
      </c>
      <c r="B24" s="57" t="s">
        <v>6</v>
      </c>
      <c r="C24" s="58" t="str">
        <f>Teams!B7</f>
        <v>NCL </v>
      </c>
      <c r="D24" s="59">
        <v>2</v>
      </c>
      <c r="E24" s="57">
        <v>5</v>
      </c>
      <c r="F24" s="57">
        <f t="shared" si="6"/>
        <v>7</v>
      </c>
      <c r="G24" s="58">
        <v>0</v>
      </c>
      <c r="H24" s="132" t="s">
        <v>28</v>
      </c>
      <c r="I24" s="124" t="s">
        <v>9</v>
      </c>
      <c r="J24" s="44" t="str">
        <f>Teams!B9</f>
        <v>WILDCATS</v>
      </c>
      <c r="K24" s="79">
        <v>15</v>
      </c>
      <c r="L24" s="42">
        <v>7</v>
      </c>
      <c r="M24" s="42">
        <f t="shared" si="3"/>
        <v>22</v>
      </c>
      <c r="N24" s="44">
        <v>2</v>
      </c>
      <c r="O24" s="190" t="s">
        <v>13</v>
      </c>
      <c r="P24" s="191" t="s">
        <v>14</v>
      </c>
      <c r="Q24" s="207">
        <f t="shared" si="7"/>
        <v>0</v>
      </c>
      <c r="R24" s="207">
        <f t="shared" si="4"/>
        <v>0</v>
      </c>
      <c r="S24" s="207">
        <f t="shared" si="4"/>
        <v>0</v>
      </c>
      <c r="T24" s="207">
        <f t="shared" si="4"/>
        <v>0</v>
      </c>
      <c r="U24" s="207">
        <f t="shared" si="4"/>
        <v>1</v>
      </c>
      <c r="V24" s="207">
        <f t="shared" si="4"/>
        <v>0</v>
      </c>
      <c r="W24" s="207">
        <f t="shared" si="4"/>
        <v>0</v>
      </c>
    </row>
    <row r="25" spans="1:23" s="3" customFormat="1" ht="18.75">
      <c r="A25" s="29">
        <f t="shared" si="5"/>
        <v>0.6249999999999997</v>
      </c>
      <c r="B25" s="33" t="s">
        <v>15</v>
      </c>
      <c r="C25" s="35" t="str">
        <f>Teams!B16</f>
        <v>ABA</v>
      </c>
      <c r="D25" s="36">
        <v>9</v>
      </c>
      <c r="E25" s="33">
        <v>12</v>
      </c>
      <c r="F25" s="33">
        <f t="shared" si="6"/>
        <v>21</v>
      </c>
      <c r="G25" s="35">
        <v>2</v>
      </c>
      <c r="H25" s="132" t="s">
        <v>28</v>
      </c>
      <c r="I25" s="125" t="s">
        <v>11</v>
      </c>
      <c r="J25" s="41" t="str">
        <f>Teams!B14</f>
        <v>MUSCATS</v>
      </c>
      <c r="K25" s="40">
        <v>1</v>
      </c>
      <c r="L25" s="38">
        <v>6</v>
      </c>
      <c r="M25" s="38">
        <f t="shared" si="3"/>
        <v>7</v>
      </c>
      <c r="N25" s="41">
        <v>0</v>
      </c>
      <c r="O25" s="190" t="s">
        <v>11</v>
      </c>
      <c r="P25" s="208" t="s">
        <v>12</v>
      </c>
      <c r="Q25" s="207">
        <f t="shared" si="7"/>
        <v>0</v>
      </c>
      <c r="R25" s="207">
        <f t="shared" si="4"/>
        <v>0</v>
      </c>
      <c r="S25" s="207">
        <f t="shared" si="4"/>
        <v>0</v>
      </c>
      <c r="T25" s="207">
        <f t="shared" si="4"/>
        <v>1</v>
      </c>
      <c r="U25" s="207">
        <f t="shared" si="4"/>
        <v>0</v>
      </c>
      <c r="V25" s="207">
        <f t="shared" si="4"/>
        <v>0</v>
      </c>
      <c r="W25" s="207">
        <f t="shared" si="4"/>
        <v>0</v>
      </c>
    </row>
    <row r="26" spans="1:23" s="3" customFormat="1" ht="18.75">
      <c r="A26" s="29">
        <f t="shared" si="5"/>
        <v>0.6388888888888885</v>
      </c>
      <c r="B26" s="38" t="s">
        <v>3</v>
      </c>
      <c r="C26" s="39" t="str">
        <f>Teams!B5</f>
        <v>EXPLORATION  A</v>
      </c>
      <c r="D26" s="40">
        <v>13</v>
      </c>
      <c r="E26" s="38">
        <v>4</v>
      </c>
      <c r="F26" s="38">
        <f t="shared" si="6"/>
        <v>17</v>
      </c>
      <c r="G26" s="39">
        <v>2</v>
      </c>
      <c r="H26" s="132" t="s">
        <v>28</v>
      </c>
      <c r="I26" s="123" t="s">
        <v>7</v>
      </c>
      <c r="J26" s="32" t="str">
        <f>Teams!B8</f>
        <v>DAYAKS-1</v>
      </c>
      <c r="K26" s="215">
        <v>3</v>
      </c>
      <c r="L26" s="216">
        <v>6</v>
      </c>
      <c r="M26" s="30">
        <f t="shared" si="3"/>
        <v>9</v>
      </c>
      <c r="N26" s="217">
        <v>0</v>
      </c>
      <c r="O26" s="190" t="s">
        <v>13</v>
      </c>
      <c r="P26" s="191" t="s">
        <v>14</v>
      </c>
      <c r="Q26" s="207">
        <f t="shared" si="7"/>
        <v>0</v>
      </c>
      <c r="R26" s="207">
        <f t="shared" si="4"/>
        <v>0</v>
      </c>
      <c r="S26" s="207">
        <f t="shared" si="4"/>
        <v>0</v>
      </c>
      <c r="T26" s="207">
        <f t="shared" si="4"/>
        <v>0</v>
      </c>
      <c r="U26" s="207">
        <f t="shared" si="4"/>
        <v>1</v>
      </c>
      <c r="V26" s="207">
        <f t="shared" si="4"/>
        <v>0</v>
      </c>
      <c r="W26" s="207">
        <f t="shared" si="4"/>
        <v>0</v>
      </c>
    </row>
    <row r="27" spans="1:23" s="3" customFormat="1" ht="18.75">
      <c r="A27" s="29">
        <f t="shared" si="5"/>
        <v>0.6527777777777773</v>
      </c>
      <c r="B27" s="80" t="s">
        <v>16</v>
      </c>
      <c r="C27" s="81" t="str">
        <f>Teams!B17</f>
        <v>DAYAKS-2</v>
      </c>
      <c r="D27" s="83">
        <v>9</v>
      </c>
      <c r="E27" s="80">
        <v>13</v>
      </c>
      <c r="F27" s="80">
        <f t="shared" si="6"/>
        <v>22</v>
      </c>
      <c r="G27" s="81">
        <v>2</v>
      </c>
      <c r="H27" s="132" t="s">
        <v>28</v>
      </c>
      <c r="I27" s="124" t="s">
        <v>13</v>
      </c>
      <c r="J27" s="44" t="str">
        <f>Teams!B15</f>
        <v>SHARKIES</v>
      </c>
      <c r="K27" s="79">
        <v>6</v>
      </c>
      <c r="L27" s="42">
        <v>4</v>
      </c>
      <c r="M27" s="42">
        <f t="shared" si="3"/>
        <v>10</v>
      </c>
      <c r="N27" s="44">
        <v>0</v>
      </c>
      <c r="O27" s="190" t="s">
        <v>3</v>
      </c>
      <c r="P27" s="199" t="s">
        <v>58</v>
      </c>
      <c r="Q27" s="207">
        <f t="shared" si="7"/>
        <v>1</v>
      </c>
      <c r="R27" s="207">
        <f t="shared" si="4"/>
        <v>0</v>
      </c>
      <c r="S27" s="207">
        <f t="shared" si="4"/>
        <v>0</v>
      </c>
      <c r="T27" s="207">
        <f t="shared" si="4"/>
        <v>0</v>
      </c>
      <c r="U27" s="207">
        <f t="shared" si="4"/>
        <v>0</v>
      </c>
      <c r="V27" s="207">
        <f t="shared" si="4"/>
        <v>0</v>
      </c>
      <c r="W27" s="207">
        <f t="shared" si="4"/>
        <v>0</v>
      </c>
    </row>
    <row r="28" spans="1:23" s="3" customFormat="1" ht="18.75">
      <c r="A28" s="29">
        <f t="shared" si="5"/>
        <v>0.6666666666666662</v>
      </c>
      <c r="B28" s="33" t="s">
        <v>4</v>
      </c>
      <c r="C28" s="35" t="str">
        <f>Teams!B6</f>
        <v>GIANTS</v>
      </c>
      <c r="D28" s="36">
        <v>9</v>
      </c>
      <c r="E28" s="33">
        <v>10</v>
      </c>
      <c r="F28" s="33">
        <f t="shared" si="6"/>
        <v>19</v>
      </c>
      <c r="G28" s="35">
        <v>2</v>
      </c>
      <c r="H28" s="132" t="s">
        <v>28</v>
      </c>
      <c r="I28" s="124" t="s">
        <v>9</v>
      </c>
      <c r="J28" s="44" t="str">
        <f>Teams!B9</f>
        <v>WILDCATS</v>
      </c>
      <c r="K28" s="79">
        <v>6</v>
      </c>
      <c r="L28" s="42">
        <v>5</v>
      </c>
      <c r="M28" s="42">
        <f t="shared" si="3"/>
        <v>11</v>
      </c>
      <c r="N28" s="44">
        <v>0</v>
      </c>
      <c r="O28" s="190" t="s">
        <v>16</v>
      </c>
      <c r="P28" s="193" t="s">
        <v>17</v>
      </c>
      <c r="Q28" s="207">
        <f t="shared" si="7"/>
        <v>0</v>
      </c>
      <c r="R28" s="207">
        <f t="shared" si="4"/>
        <v>0</v>
      </c>
      <c r="S28" s="207">
        <f t="shared" si="4"/>
        <v>0</v>
      </c>
      <c r="T28" s="207">
        <f t="shared" si="4"/>
        <v>0</v>
      </c>
      <c r="U28" s="207">
        <f t="shared" si="4"/>
        <v>0</v>
      </c>
      <c r="V28" s="207">
        <f t="shared" si="4"/>
        <v>0</v>
      </c>
      <c r="W28" s="207">
        <f t="shared" si="4"/>
        <v>1</v>
      </c>
    </row>
    <row r="29" spans="1:23" s="3" customFormat="1" ht="18.75">
      <c r="A29" s="29">
        <f t="shared" si="5"/>
        <v>0.680555555555555</v>
      </c>
      <c r="B29" s="38" t="s">
        <v>11</v>
      </c>
      <c r="C29" s="39" t="str">
        <f>Teams!B14</f>
        <v>MUSCATS</v>
      </c>
      <c r="D29" s="40">
        <v>7</v>
      </c>
      <c r="E29" s="38">
        <v>5</v>
      </c>
      <c r="F29" s="38">
        <f t="shared" si="6"/>
        <v>12</v>
      </c>
      <c r="G29" s="39">
        <v>0</v>
      </c>
      <c r="H29" s="132" t="s">
        <v>28</v>
      </c>
      <c r="I29" s="128" t="s">
        <v>16</v>
      </c>
      <c r="J29" s="82" t="str">
        <f>Teams!B17</f>
        <v>DAYAKS-2</v>
      </c>
      <c r="K29" s="83">
        <v>8</v>
      </c>
      <c r="L29" s="80">
        <v>12</v>
      </c>
      <c r="M29" s="80">
        <f t="shared" si="3"/>
        <v>20</v>
      </c>
      <c r="N29" s="82">
        <v>2</v>
      </c>
      <c r="O29" s="190" t="s">
        <v>4</v>
      </c>
      <c r="P29" s="192" t="s">
        <v>5</v>
      </c>
      <c r="Q29" s="207">
        <f t="shared" si="7"/>
        <v>0</v>
      </c>
      <c r="R29" s="207">
        <f t="shared" si="4"/>
        <v>1</v>
      </c>
      <c r="S29" s="207">
        <f t="shared" si="4"/>
        <v>0</v>
      </c>
      <c r="T29" s="207">
        <f t="shared" si="4"/>
        <v>0</v>
      </c>
      <c r="U29" s="207">
        <f t="shared" si="4"/>
        <v>0</v>
      </c>
      <c r="V29" s="207">
        <f t="shared" si="4"/>
        <v>0</v>
      </c>
      <c r="W29" s="207">
        <f t="shared" si="4"/>
        <v>0</v>
      </c>
    </row>
    <row r="30" spans="1:23" s="3" customFormat="1" ht="18.75">
      <c r="A30" s="29">
        <f t="shared" si="5"/>
        <v>0.6944444444444439</v>
      </c>
      <c r="B30" s="57" t="s">
        <v>6</v>
      </c>
      <c r="C30" s="58" t="str">
        <f>Teams!B7</f>
        <v>NCL </v>
      </c>
      <c r="D30" s="59">
        <v>4</v>
      </c>
      <c r="E30" s="57">
        <v>2</v>
      </c>
      <c r="F30" s="57">
        <f t="shared" si="6"/>
        <v>6</v>
      </c>
      <c r="G30" s="58">
        <v>0</v>
      </c>
      <c r="H30" s="132" t="s">
        <v>28</v>
      </c>
      <c r="I30" s="123" t="s">
        <v>7</v>
      </c>
      <c r="J30" s="32" t="str">
        <f>Teams!B8</f>
        <v>DAYAKS-1</v>
      </c>
      <c r="K30" s="56">
        <v>13</v>
      </c>
      <c r="L30" s="30">
        <v>11</v>
      </c>
      <c r="M30" s="30">
        <f t="shared" si="3"/>
        <v>24</v>
      </c>
      <c r="N30" s="32">
        <v>2</v>
      </c>
      <c r="O30" s="190" t="s">
        <v>11</v>
      </c>
      <c r="P30" s="191" t="s">
        <v>12</v>
      </c>
      <c r="Q30" s="207">
        <f t="shared" si="7"/>
        <v>0</v>
      </c>
      <c r="R30" s="207">
        <f t="shared" si="4"/>
        <v>0</v>
      </c>
      <c r="S30" s="207">
        <f t="shared" si="4"/>
        <v>0</v>
      </c>
      <c r="T30" s="207">
        <f t="shared" si="4"/>
        <v>1</v>
      </c>
      <c r="U30" s="207">
        <f t="shared" si="4"/>
        <v>0</v>
      </c>
      <c r="V30" s="207">
        <f t="shared" si="4"/>
        <v>0</v>
      </c>
      <c r="W30" s="207">
        <f t="shared" si="4"/>
        <v>0</v>
      </c>
    </row>
    <row r="31" spans="1:23" s="3" customFormat="1" ht="19.5" thickBot="1">
      <c r="A31" s="45">
        <f t="shared" si="5"/>
        <v>0.7083333333333327</v>
      </c>
      <c r="B31" s="49" t="s">
        <v>15</v>
      </c>
      <c r="C31" s="61" t="str">
        <f>Teams!B16</f>
        <v>ABA</v>
      </c>
      <c r="D31" s="211">
        <v>6</v>
      </c>
      <c r="E31" s="49">
        <v>14</v>
      </c>
      <c r="F31" s="49">
        <f t="shared" si="6"/>
        <v>20</v>
      </c>
      <c r="G31" s="61">
        <v>2</v>
      </c>
      <c r="H31" s="133" t="s">
        <v>28</v>
      </c>
      <c r="I31" s="129" t="s">
        <v>13</v>
      </c>
      <c r="J31" s="62" t="str">
        <f>Teams!B15</f>
        <v>SHARKIES</v>
      </c>
      <c r="K31" s="213">
        <v>8</v>
      </c>
      <c r="L31" s="214">
        <v>3</v>
      </c>
      <c r="M31" s="223">
        <f t="shared" si="3"/>
        <v>11</v>
      </c>
      <c r="N31" s="62">
        <v>0</v>
      </c>
      <c r="O31" s="194" t="s">
        <v>7</v>
      </c>
      <c r="P31" s="195" t="s">
        <v>8</v>
      </c>
      <c r="Q31" s="207">
        <f t="shared" si="7"/>
        <v>0</v>
      </c>
      <c r="R31" s="207">
        <f t="shared" si="4"/>
        <v>0</v>
      </c>
      <c r="S31" s="207">
        <f t="shared" si="4"/>
        <v>1</v>
      </c>
      <c r="T31" s="207">
        <f t="shared" si="4"/>
        <v>0</v>
      </c>
      <c r="U31" s="207">
        <f t="shared" si="4"/>
        <v>0</v>
      </c>
      <c r="V31" s="207">
        <f t="shared" si="4"/>
        <v>0</v>
      </c>
      <c r="W31" s="207">
        <f t="shared" si="4"/>
        <v>0</v>
      </c>
    </row>
    <row r="32" spans="12:23" ht="18.75">
      <c r="L32" s="1"/>
      <c r="M32" s="1"/>
      <c r="N32" s="1"/>
      <c r="O32" s="1"/>
      <c r="P32" s="1"/>
      <c r="Q32" s="187" t="s">
        <v>63</v>
      </c>
      <c r="R32" s="187" t="s">
        <v>64</v>
      </c>
      <c r="S32" s="187" t="s">
        <v>65</v>
      </c>
      <c r="T32" s="187" t="s">
        <v>66</v>
      </c>
      <c r="U32" s="187" t="s">
        <v>67</v>
      </c>
      <c r="V32" s="187" t="s">
        <v>60</v>
      </c>
      <c r="W32" s="187" t="s">
        <v>68</v>
      </c>
    </row>
    <row r="33" spans="2:24" ht="18.75">
      <c r="B33" s="63"/>
      <c r="C33" s="63"/>
      <c r="D33" s="63"/>
      <c r="E33" s="63"/>
      <c r="F33" s="63"/>
      <c r="G33" s="63"/>
      <c r="H33" s="53"/>
      <c r="O33" s="1"/>
      <c r="P33" s="1"/>
      <c r="Q33" s="187">
        <f aca="true" t="shared" si="8" ref="Q33:W33">SUM(Q9:Q32)</f>
        <v>3</v>
      </c>
      <c r="R33" s="187">
        <f t="shared" si="8"/>
        <v>3</v>
      </c>
      <c r="S33" s="187">
        <f t="shared" si="8"/>
        <v>3</v>
      </c>
      <c r="T33" s="187">
        <f t="shared" si="8"/>
        <v>3</v>
      </c>
      <c r="U33" s="187">
        <f t="shared" si="8"/>
        <v>3</v>
      </c>
      <c r="V33" s="187">
        <f t="shared" si="8"/>
        <v>2</v>
      </c>
      <c r="W33" s="187">
        <f t="shared" si="8"/>
        <v>3</v>
      </c>
      <c r="X33" s="204">
        <f>SUM(Q33:W33)</f>
        <v>20</v>
      </c>
    </row>
  </sheetData>
  <printOptions/>
  <pageMargins left="1.3" right="0.6" top="0.57" bottom="0.63" header="0.5" footer="0.5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9"/>
  <sheetViews>
    <sheetView tabSelected="1" zoomScale="35" zoomScaleNormal="35" workbookViewId="0" topLeftCell="A1">
      <selection activeCell="P14" sqref="P14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78" customWidth="1"/>
    <col min="9" max="16384" width="8.00390625" style="1" customWidth="1"/>
  </cols>
  <sheetData>
    <row r="3" ht="13.5" thickBot="1"/>
    <row r="4" spans="2:8" ht="45.75" thickBot="1">
      <c r="B4" s="165"/>
      <c r="C4" s="164" t="s">
        <v>48</v>
      </c>
      <c r="D4" s="64"/>
      <c r="E4" s="65"/>
      <c r="F4" s="66"/>
      <c r="G4" s="67"/>
      <c r="H4" s="68"/>
    </row>
    <row r="5" spans="2:8" ht="22.5">
      <c r="B5" s="69"/>
      <c r="C5" s="66" t="s">
        <v>29</v>
      </c>
      <c r="D5" s="66" t="s">
        <v>54</v>
      </c>
      <c r="E5" s="162"/>
      <c r="F5" s="162"/>
      <c r="G5" s="162"/>
      <c r="H5" s="163"/>
    </row>
    <row r="6" spans="2:8" s="2" customFormat="1" ht="24" thickBot="1">
      <c r="B6" s="73"/>
      <c r="C6" s="52"/>
      <c r="D6" s="185" t="s">
        <v>55</v>
      </c>
      <c r="E6" s="52"/>
      <c r="F6" s="52"/>
      <c r="G6" s="52"/>
      <c r="H6" s="74"/>
    </row>
    <row r="7" spans="2:8" s="2" customFormat="1" ht="33.75" thickBot="1">
      <c r="B7" s="134" t="s">
        <v>30</v>
      </c>
      <c r="C7" s="135" t="s">
        <v>31</v>
      </c>
      <c r="D7" s="136" t="s">
        <v>0</v>
      </c>
      <c r="E7" s="137" t="s">
        <v>28</v>
      </c>
      <c r="F7" s="138" t="s">
        <v>32</v>
      </c>
      <c r="G7" s="139" t="s">
        <v>10</v>
      </c>
      <c r="H7" s="140"/>
    </row>
    <row r="8" spans="2:8" s="2" customFormat="1" ht="33.75" thickBot="1">
      <c r="B8" s="175" t="s">
        <v>33</v>
      </c>
      <c r="C8" s="142" t="s">
        <v>34</v>
      </c>
      <c r="D8" s="225" t="s">
        <v>70</v>
      </c>
      <c r="E8" s="143" t="s">
        <v>27</v>
      </c>
      <c r="F8" s="139" t="s">
        <v>34</v>
      </c>
      <c r="G8" s="225" t="s">
        <v>60</v>
      </c>
      <c r="H8" s="144"/>
    </row>
    <row r="9" spans="2:8" s="2" customFormat="1" ht="33">
      <c r="B9" s="166"/>
      <c r="C9" s="167"/>
      <c r="D9" s="169"/>
      <c r="E9" s="168"/>
      <c r="F9" s="155"/>
      <c r="G9" s="169"/>
      <c r="H9" s="146"/>
    </row>
    <row r="10" spans="2:8" s="2" customFormat="1" ht="33.75" thickBot="1">
      <c r="B10" s="145"/>
      <c r="C10" s="145" t="s">
        <v>35</v>
      </c>
      <c r="D10" s="224">
        <v>15</v>
      </c>
      <c r="E10" s="147" t="s">
        <v>28</v>
      </c>
      <c r="F10" s="145" t="s">
        <v>35</v>
      </c>
      <c r="G10" s="224">
        <v>6</v>
      </c>
      <c r="H10" s="146" t="s">
        <v>36</v>
      </c>
    </row>
    <row r="11" spans="2:8" s="2" customFormat="1" ht="33">
      <c r="B11" s="145"/>
      <c r="C11" s="145" t="s">
        <v>37</v>
      </c>
      <c r="D11" s="224">
        <v>15</v>
      </c>
      <c r="E11" s="147" t="s">
        <v>28</v>
      </c>
      <c r="F11" s="145" t="s">
        <v>37</v>
      </c>
      <c r="G11" s="224">
        <v>10</v>
      </c>
      <c r="H11" s="227" t="s">
        <v>70</v>
      </c>
    </row>
    <row r="12" spans="2:8" s="2" customFormat="1" ht="33.75" thickBot="1">
      <c r="B12" s="149"/>
      <c r="C12" s="150" t="s">
        <v>38</v>
      </c>
      <c r="D12" s="151"/>
      <c r="E12" s="152" t="s">
        <v>28</v>
      </c>
      <c r="F12" s="150" t="s">
        <v>38</v>
      </c>
      <c r="G12" s="151"/>
      <c r="H12" s="228"/>
    </row>
    <row r="13" spans="2:8" s="2" customFormat="1" ht="33">
      <c r="B13" s="145"/>
      <c r="C13" s="154"/>
      <c r="D13" s="155"/>
      <c r="E13" s="155"/>
      <c r="F13" s="155"/>
      <c r="G13" s="155"/>
      <c r="H13" s="156"/>
    </row>
    <row r="14" spans="2:8" s="2" customFormat="1" ht="33">
      <c r="B14" s="145"/>
      <c r="C14" s="155"/>
      <c r="D14" s="155"/>
      <c r="E14" s="155"/>
      <c r="F14" s="155"/>
      <c r="G14" s="157"/>
      <c r="H14" s="156"/>
    </row>
    <row r="15" spans="2:8" s="2" customFormat="1" ht="33.75" thickBot="1">
      <c r="B15" s="145"/>
      <c r="C15" s="158"/>
      <c r="D15" s="155"/>
      <c r="E15" s="155"/>
      <c r="F15" s="155"/>
      <c r="G15" s="155"/>
      <c r="H15" s="156"/>
    </row>
    <row r="16" spans="2:8" s="2" customFormat="1" ht="33.75" thickBot="1">
      <c r="B16" s="134" t="s">
        <v>30</v>
      </c>
      <c r="C16" s="135" t="s">
        <v>32</v>
      </c>
      <c r="D16" s="136" t="s">
        <v>0</v>
      </c>
      <c r="E16" s="137" t="s">
        <v>28</v>
      </c>
      <c r="F16" s="138" t="s">
        <v>39</v>
      </c>
      <c r="G16" s="139" t="s">
        <v>10</v>
      </c>
      <c r="H16" s="140"/>
    </row>
    <row r="17" spans="2:8" s="2" customFormat="1" ht="33.75" thickBot="1">
      <c r="B17" s="141" t="s">
        <v>69</v>
      </c>
      <c r="C17" s="142" t="s">
        <v>34</v>
      </c>
      <c r="D17" s="225" t="s">
        <v>71</v>
      </c>
      <c r="E17" s="143" t="s">
        <v>27</v>
      </c>
      <c r="F17" s="139" t="s">
        <v>34</v>
      </c>
      <c r="G17" s="225" t="s">
        <v>72</v>
      </c>
      <c r="H17" s="144"/>
    </row>
    <row r="18" spans="2:8" s="2" customFormat="1" ht="33">
      <c r="B18" s="166"/>
      <c r="C18" s="167"/>
      <c r="D18" s="169"/>
      <c r="E18" s="168"/>
      <c r="F18" s="155"/>
      <c r="G18" s="169"/>
      <c r="H18" s="146"/>
    </row>
    <row r="19" spans="2:8" s="2" customFormat="1" ht="33.75" thickBot="1">
      <c r="B19" s="145"/>
      <c r="C19" s="145" t="s">
        <v>35</v>
      </c>
      <c r="D19" s="224">
        <v>10</v>
      </c>
      <c r="E19" s="147" t="s">
        <v>28</v>
      </c>
      <c r="F19" s="145" t="s">
        <v>35</v>
      </c>
      <c r="G19" s="224">
        <v>15</v>
      </c>
      <c r="H19" s="146" t="s">
        <v>40</v>
      </c>
    </row>
    <row r="20" spans="2:8" s="2" customFormat="1" ht="33">
      <c r="B20" s="145"/>
      <c r="C20" s="145" t="s">
        <v>37</v>
      </c>
      <c r="D20" s="224">
        <v>15</v>
      </c>
      <c r="E20" s="147" t="s">
        <v>28</v>
      </c>
      <c r="F20" s="145" t="s">
        <v>37</v>
      </c>
      <c r="G20" s="224">
        <v>8</v>
      </c>
      <c r="H20" s="148"/>
    </row>
    <row r="21" spans="2:8" s="2" customFormat="1" ht="33.75" thickBot="1">
      <c r="B21" s="150"/>
      <c r="C21" s="150" t="s">
        <v>38</v>
      </c>
      <c r="D21" s="149">
        <v>2</v>
      </c>
      <c r="E21" s="152" t="s">
        <v>28</v>
      </c>
      <c r="F21" s="150" t="s">
        <v>38</v>
      </c>
      <c r="G21" s="149">
        <v>15</v>
      </c>
      <c r="H21" s="153" t="s">
        <v>72</v>
      </c>
    </row>
    <row r="22" spans="1:10" s="2" customFormat="1" ht="15">
      <c r="A22"/>
      <c r="B22"/>
      <c r="C22"/>
      <c r="D22"/>
      <c r="E22"/>
      <c r="F22"/>
      <c r="G22"/>
      <c r="H22"/>
      <c r="I22"/>
      <c r="J22"/>
    </row>
    <row r="23" spans="1:10" s="2" customFormat="1" ht="15">
      <c r="A23"/>
      <c r="B23"/>
      <c r="C23"/>
      <c r="D23"/>
      <c r="E23"/>
      <c r="F23"/>
      <c r="G23"/>
      <c r="H23"/>
      <c r="I23"/>
      <c r="J23"/>
    </row>
    <row r="24" spans="1:10" s="2" customFormat="1" ht="15">
      <c r="A24"/>
      <c r="B24"/>
      <c r="C24"/>
      <c r="D24"/>
      <c r="E24"/>
      <c r="F24"/>
      <c r="G24"/>
      <c r="H24"/>
      <c r="I24"/>
      <c r="J24"/>
    </row>
    <row r="25" spans="1:10" s="2" customFormat="1" ht="15">
      <c r="A25"/>
      <c r="B25"/>
      <c r="C25"/>
      <c r="D25"/>
      <c r="E25"/>
      <c r="F25"/>
      <c r="G25"/>
      <c r="H25"/>
      <c r="I25"/>
      <c r="J25"/>
    </row>
    <row r="26" spans="1:10" s="2" customFormat="1" ht="15">
      <c r="A26"/>
      <c r="B26"/>
      <c r="C26"/>
      <c r="D26"/>
      <c r="E26"/>
      <c r="F26"/>
      <c r="G26"/>
      <c r="H26"/>
      <c r="I26"/>
      <c r="J26"/>
    </row>
    <row r="27" spans="1:10" s="2" customFormat="1" ht="15.75" thickBot="1">
      <c r="A27"/>
      <c r="B27"/>
      <c r="C27"/>
      <c r="D27"/>
      <c r="E27"/>
      <c r="F27"/>
      <c r="G27"/>
      <c r="H27"/>
      <c r="I27"/>
      <c r="J27"/>
    </row>
    <row r="28" spans="2:8" s="2" customFormat="1" ht="45">
      <c r="B28" s="75"/>
      <c r="C28" s="159" t="s">
        <v>41</v>
      </c>
      <c r="D28" s="67"/>
      <c r="E28" s="65"/>
      <c r="F28" s="66"/>
      <c r="G28" s="67"/>
      <c r="H28" s="68"/>
    </row>
    <row r="29" spans="2:8" s="2" customFormat="1" ht="33">
      <c r="B29" s="76"/>
      <c r="C29" s="170"/>
      <c r="D29" s="171"/>
      <c r="E29" s="172"/>
      <c r="F29" s="161"/>
      <c r="G29" s="171"/>
      <c r="H29" s="173"/>
    </row>
    <row r="30" spans="2:8" s="2" customFormat="1" ht="22.5">
      <c r="B30" s="76"/>
      <c r="C30" s="160" t="s">
        <v>29</v>
      </c>
      <c r="D30" s="161" t="s">
        <v>54</v>
      </c>
      <c r="E30" s="70"/>
      <c r="F30" s="70"/>
      <c r="G30" s="70"/>
      <c r="H30" s="71"/>
    </row>
    <row r="31" spans="2:8" s="2" customFormat="1" ht="23.25">
      <c r="B31" s="77"/>
      <c r="C31" s="72"/>
      <c r="D31" s="172" t="s">
        <v>55</v>
      </c>
      <c r="E31" s="9"/>
      <c r="F31" s="9"/>
      <c r="G31" s="9"/>
      <c r="H31" s="174"/>
    </row>
    <row r="32" spans="2:8" s="2" customFormat="1" ht="15.75" thickBot="1">
      <c r="B32" s="77"/>
      <c r="C32" s="73"/>
      <c r="D32" s="52"/>
      <c r="E32" s="52"/>
      <c r="F32" s="52"/>
      <c r="G32" s="52"/>
      <c r="H32" s="74"/>
    </row>
    <row r="33" spans="2:8" s="2" customFormat="1" ht="33.75" thickBot="1">
      <c r="B33" s="134" t="s">
        <v>30</v>
      </c>
      <c r="C33" s="142" t="s">
        <v>42</v>
      </c>
      <c r="D33" s="136" t="s">
        <v>43</v>
      </c>
      <c r="E33" s="137" t="s">
        <v>28</v>
      </c>
      <c r="F33" s="139" t="s">
        <v>42</v>
      </c>
      <c r="G33" s="139" t="s">
        <v>44</v>
      </c>
      <c r="H33" s="140"/>
    </row>
    <row r="34" spans="2:8" s="2" customFormat="1" ht="33.75" thickBot="1">
      <c r="B34" s="175" t="s">
        <v>45</v>
      </c>
      <c r="C34" s="142" t="s">
        <v>34</v>
      </c>
      <c r="D34" s="225" t="s">
        <v>70</v>
      </c>
      <c r="E34" s="85" t="s">
        <v>46</v>
      </c>
      <c r="F34" s="139" t="s">
        <v>34</v>
      </c>
      <c r="G34" s="225" t="s">
        <v>72</v>
      </c>
      <c r="H34" s="144"/>
    </row>
    <row r="35" spans="2:8" s="2" customFormat="1" ht="33">
      <c r="B35" s="166"/>
      <c r="C35" s="167"/>
      <c r="D35" s="226"/>
      <c r="E35" s="176"/>
      <c r="F35" s="177"/>
      <c r="G35" s="226"/>
      <c r="H35" s="146"/>
    </row>
    <row r="36" spans="2:8" s="2" customFormat="1" ht="33.75" thickBot="1">
      <c r="B36" s="178"/>
      <c r="C36" s="145" t="s">
        <v>35</v>
      </c>
      <c r="D36" s="224">
        <v>15</v>
      </c>
      <c r="E36" s="147" t="s">
        <v>28</v>
      </c>
      <c r="F36" s="145" t="s">
        <v>35</v>
      </c>
      <c r="G36" s="224">
        <v>9</v>
      </c>
      <c r="H36" s="146" t="s">
        <v>47</v>
      </c>
    </row>
    <row r="37" spans="2:8" s="2" customFormat="1" ht="33">
      <c r="B37" s="178"/>
      <c r="C37" s="145" t="s">
        <v>37</v>
      </c>
      <c r="D37" s="224">
        <v>15</v>
      </c>
      <c r="E37" s="147" t="s">
        <v>28</v>
      </c>
      <c r="F37" s="145" t="s">
        <v>37</v>
      </c>
      <c r="G37" s="224">
        <v>9</v>
      </c>
      <c r="H37" s="148"/>
    </row>
    <row r="38" spans="2:8" s="2" customFormat="1" ht="33.75" thickBot="1">
      <c r="B38" s="179"/>
      <c r="C38" s="150" t="s">
        <v>38</v>
      </c>
      <c r="D38" s="149"/>
      <c r="E38" s="152" t="s">
        <v>28</v>
      </c>
      <c r="F38" s="150" t="s">
        <v>38</v>
      </c>
      <c r="G38" s="149"/>
      <c r="H38" s="153" t="s">
        <v>70</v>
      </c>
    </row>
    <row r="39" spans="2:8" ht="33">
      <c r="B39" s="180"/>
      <c r="C39" s="180"/>
      <c r="D39" s="180"/>
      <c r="E39" s="180"/>
      <c r="F39" s="180"/>
      <c r="G39" s="180"/>
      <c r="H39" s="181"/>
    </row>
  </sheetData>
  <mergeCells count="1">
    <mergeCell ref="H11:H12"/>
  </mergeCells>
  <printOptions/>
  <pageMargins left="0.86" right="0.6" top="0.85" bottom="1" header="0.5" footer="0.5"/>
  <pageSetup fitToHeight="2" fitToWidth="1" horizontalDpi="600" verticalDpi="600" orientation="landscape" paperSize="8" scale="98" r:id="rId1"/>
  <rowBreaks count="2" manualBreakCount="2">
    <brk id="24" max="255" man="1"/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S18" sqref="S1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scale="96" r:id="rId3"/>
  <legacyDrawing r:id="rId2"/>
  <oleObjects>
    <oleObject progId="Word.Document.8" shapeId="147640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Willem van Lienden</dc:creator>
  <cp:keywords/>
  <dc:description/>
  <cp:lastModifiedBy>Registered User</cp:lastModifiedBy>
  <cp:lastPrinted>2005-03-01T03:44:03Z</cp:lastPrinted>
  <dcterms:created xsi:type="dcterms:W3CDTF">2003-02-21T08:42:56Z</dcterms:created>
  <dcterms:modified xsi:type="dcterms:W3CDTF">2005-03-07T08:18:03Z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-1810786714</vt:i4>
  </property>
  <property fmtid="{D5CDD505-2E9C-101B-9397-08002B2CF9AE}" pid="3" name="_EmailSubject">
    <vt:lpwstr>Annual Regatta: results Volleyball</vt:lpwstr>
  </property>
  <property fmtid="{D5CDD505-2E9C-101B-9397-08002B2CF9AE}" pid="4" name="_AuthorEmail">
    <vt:lpwstr>JanWillem.JWA.vanLienden@pdo.co.om</vt:lpwstr>
  </property>
  <property fmtid="{D5CDD505-2E9C-101B-9397-08002B2CF9AE}" pid="5" name="_AuthorEmailDisplayName">
    <vt:lpwstr>vanLienden, JanWillem UEC7</vt:lpwstr>
  </property>
  <property fmtid="{D5CDD505-2E9C-101B-9397-08002B2CF9AE}" pid="6" name="_ReviewingToolsShownOnce">
    <vt:lpwstr/>
  </property>
</Properties>
</file>