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60" activeTab="0"/>
  </bookViews>
  <sheets>
    <sheet name="2008 H-16 Youth" sheetId="1" r:id="rId1"/>
    <sheet name="2007 H-16 Youth" sheetId="2" r:id="rId2"/>
    <sheet name="2006 H-16 Youth" sheetId="3" r:id="rId3"/>
  </sheets>
  <definedNames/>
  <calcPr fullCalcOnLoad="1"/>
</workbook>
</file>

<file path=xl/sharedStrings.xml><?xml version="1.0" encoding="utf-8"?>
<sst xmlns="http://schemas.openxmlformats.org/spreadsheetml/2006/main" count="151" uniqueCount="83">
  <si>
    <t>Pos</t>
  </si>
  <si>
    <t>Helm (age in yrs)</t>
  </si>
  <si>
    <t>Crew (age in yrs)</t>
  </si>
  <si>
    <t>Boat</t>
  </si>
  <si>
    <t>Weight</t>
  </si>
  <si>
    <t>Race Points</t>
  </si>
  <si>
    <t>Nr</t>
  </si>
  <si>
    <t>kg</t>
  </si>
  <si>
    <t>(kg)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</si>
  <si>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</si>
  <si>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</si>
  <si>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</si>
  <si>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</si>
  <si>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</si>
  <si>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</si>
  <si>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</si>
  <si>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</si>
  <si>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</si>
  <si>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Total</t>
  </si>
  <si>
    <t>Discard</t>
  </si>
  <si>
    <t>Net Total</t>
  </si>
  <si>
    <t>Paul-Henri van Thiel (15)</t>
  </si>
  <si>
    <t>Nick Saeby (19)</t>
  </si>
  <si>
    <t>Gordon Whitley (19)</t>
  </si>
  <si>
    <t>Alexandre Rice (14)</t>
  </si>
  <si>
    <t>Private</t>
  </si>
  <si>
    <t>Kathie Whyte (17)</t>
  </si>
  <si>
    <t>Lucy Ambrose (15)</t>
  </si>
  <si>
    <t>Andrew Whyte (19)</t>
  </si>
  <si>
    <t>Nick Whyte (14)</t>
  </si>
  <si>
    <t>Martijn Mink (19)</t>
  </si>
  <si>
    <t>Patrick Stauble (18)</t>
  </si>
  <si>
    <t>Color Code:</t>
  </si>
  <si>
    <t>DNS: Did Not Start</t>
  </si>
  <si>
    <t>DNF: Did not Finish</t>
  </si>
  <si>
    <t>Best scores for those with equal point</t>
  </si>
  <si>
    <t>Discard Race</t>
  </si>
  <si>
    <t xml:space="preserve">       Results of the Nawras Oman Hobie 16 Youth National Championship  2007</t>
  </si>
  <si>
    <t xml:space="preserve">       Held at RAHBC on 20-21 December 2007</t>
  </si>
  <si>
    <t>Gordon Whitley (18)</t>
  </si>
  <si>
    <t>Alexandre Rice (13)</t>
  </si>
  <si>
    <t>Rob Clark (17)</t>
  </si>
  <si>
    <t>Suzie Clark (15)</t>
  </si>
  <si>
    <t>Kathie Whyte (16)</t>
  </si>
  <si>
    <t>Lucy Ambrose (14)</t>
  </si>
  <si>
    <t>Andrew Whyte (18)</t>
  </si>
  <si>
    <t>Nick Whyte (13)</t>
  </si>
  <si>
    <t>Paul-Henri van Thiel (14)</t>
  </si>
  <si>
    <t>Nick Saeby (18)</t>
  </si>
  <si>
    <t>Suleiman Khamis</t>
  </si>
  <si>
    <t>Abdul Latif Abdulla</t>
  </si>
  <si>
    <t>Olivia Faulkner</t>
  </si>
  <si>
    <t>Paddy Faulkner</t>
  </si>
  <si>
    <t>Results of the Audi 2006 Oman Hobie-16 Youth National Chamionship</t>
  </si>
  <si>
    <t>Held at RAHBC on 22 December 2006</t>
  </si>
  <si>
    <t>Race Timing (min.sec)</t>
  </si>
  <si>
    <t>Eric van Thiel (19)</t>
  </si>
  <si>
    <t>Nick Saeby (17)</t>
  </si>
  <si>
    <t>Safiya al Habsi (19)</t>
  </si>
  <si>
    <t>Sam Mason (12)</t>
  </si>
  <si>
    <t>Gordon Whitley (17)</t>
  </si>
  <si>
    <t>Alexandre Rice (12)</t>
  </si>
  <si>
    <t>Kathie Whyte (15)</t>
  </si>
  <si>
    <t>Lucy Ambrose (13)</t>
  </si>
  <si>
    <t>Andrew Whyte (17)</t>
  </si>
  <si>
    <t>Ameya Borardikar (18)</t>
  </si>
  <si>
    <t>Rob Clark (16)</t>
  </si>
  <si>
    <t>Suzie Clark (14)</t>
  </si>
  <si>
    <t>Martijn Mink (18)</t>
  </si>
  <si>
    <t>Patrick Stauble (15)</t>
  </si>
  <si>
    <t>Stephen Mackay (17)</t>
  </si>
  <si>
    <t>Marianne Meulman (17)</t>
  </si>
  <si>
    <t>Paul-Henri van Thiel (13)</t>
  </si>
  <si>
    <t>Duko van Rossem (17)</t>
  </si>
  <si>
    <t>DNS</t>
  </si>
  <si>
    <t>DNF</t>
  </si>
  <si>
    <t>1 lap</t>
  </si>
  <si>
    <t>C1</t>
  </si>
  <si>
    <t>C2</t>
  </si>
  <si>
    <t>C3</t>
  </si>
  <si>
    <t xml:space="preserve">Course Sailed: </t>
  </si>
  <si>
    <t xml:space="preserve">         Results of the Nawras Oman Hobie 16 Youth National Championship  2008</t>
  </si>
  <si>
    <t xml:space="preserve">         Held at RAHBC on 18-19 December 2008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</si>
</sst>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3" borderId="14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8" borderId="25" xfId="0" applyFont="1" applyFill="1" applyBorder="1" applyAlignment="1">
      <alignment horizontal="left" vertical="center"/>
    </xf>
    <xf numFmtId="0" fontId="0" fillId="8" borderId="31" xfId="0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horizontal="left" vertical="center"/>
    </xf>
    <xf numFmtId="0" fontId="0" fillId="9" borderId="31" xfId="0" applyFont="1" applyFill="1" applyBorder="1" applyAlignment="1">
      <alignment horizontal="center" vertical="center"/>
    </xf>
    <xf numFmtId="0" fontId="0" fillId="9" borderId="32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left" vertical="center"/>
    </xf>
    <xf numFmtId="0" fontId="0" fillId="6" borderId="31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left" vertical="center"/>
    </xf>
    <xf numFmtId="0" fontId="0" fillId="7" borderId="31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5" borderId="23" xfId="0" applyNumberForma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5" borderId="22" xfId="0" applyNumberFormat="1" applyFill="1" applyBorder="1" applyAlignment="1">
      <alignment horizontal="center"/>
    </xf>
    <xf numFmtId="2" fontId="0" fillId="10" borderId="22" xfId="0" applyNumberFormat="1" applyFill="1" applyBorder="1" applyAlignment="1">
      <alignment horizontal="center"/>
    </xf>
    <xf numFmtId="2" fontId="0" fillId="10" borderId="23" xfId="0" applyNumberFormat="1" applyFill="1" applyBorder="1" applyAlignment="1">
      <alignment horizontal="center"/>
    </xf>
    <xf numFmtId="2" fontId="0" fillId="10" borderId="24" xfId="0" applyNumberFormat="1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2" fontId="0" fillId="11" borderId="11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9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9" borderId="12" xfId="0" applyNumberFormat="1" applyFill="1" applyBorder="1" applyAlignment="1">
      <alignment horizontal="center"/>
    </xf>
    <xf numFmtId="2" fontId="0" fillId="8" borderId="12" xfId="0" applyNumberFormat="1" applyFill="1" applyBorder="1" applyAlignment="1">
      <alignment horizontal="center"/>
    </xf>
    <xf numFmtId="2" fontId="0" fillId="8" borderId="13" xfId="0" applyNumberForma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2" fontId="0" fillId="9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9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2</xdr:col>
      <xdr:colOff>342900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7627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2</xdr:col>
      <xdr:colOff>342900</xdr:colOff>
      <xdr:row>1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7627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285750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67627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2</xdr:col>
      <xdr:colOff>866775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049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5"/>
  <sheetViews>
    <sheetView tabSelected="1" workbookViewId="0" topLeftCell="A1">
      <selection activeCell="C20" sqref="C20"/>
    </sheetView>
  </sheetViews>
  <sheetFormatPr defaultColWidth="9.140625" defaultRowHeight="22.5" customHeight="1"/>
  <cols>
    <col min="1" max="1" width="1.1484375" style="52" customWidth="1"/>
    <col min="2" max="2" width="5.00390625" style="52" customWidth="1"/>
    <col min="3" max="3" width="20.57421875" style="52" customWidth="1"/>
    <col min="4" max="4" width="17.57421875" style="52" customWidth="1"/>
    <col min="5" max="5" width="5.140625" style="52" hidden="1" customWidth="1"/>
    <col min="6" max="6" width="7.421875" style="52" hidden="1" customWidth="1"/>
    <col min="7" max="8" width="7.421875" style="52" customWidth="1"/>
    <col min="9" max="17" width="6.00390625" style="52" customWidth="1"/>
    <col min="18" max="18" width="7.28125" style="52" customWidth="1"/>
    <col min="19" max="19" width="8.140625" style="52" customWidth="1"/>
    <col min="20" max="20" width="9.140625" style="52" customWidth="1"/>
    <col min="21" max="21" width="3.00390625" style="52" customWidth="1"/>
    <col min="22" max="30" width="6.57421875" style="52" customWidth="1"/>
    <col min="31" max="16384" width="13.421875" style="52" customWidth="1"/>
  </cols>
  <sheetData>
    <row r="1" spans="2:20" s="1" customFormat="1" ht="39.75" customHeight="1">
      <c r="B1" s="3"/>
      <c r="C1" s="2" t="s">
        <v>81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s="1" customFormat="1" ht="39.75" customHeight="1">
      <c r="B2" s="3"/>
      <c r="C2" s="2" t="s">
        <v>82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1" customFormat="1" ht="2.25" customHeight="1" thickBot="1">
      <c r="B3" s="9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5.75">
      <c r="B4" s="92" t="s">
        <v>0</v>
      </c>
      <c r="C4" s="5" t="s">
        <v>1</v>
      </c>
      <c r="D4" s="6" t="s">
        <v>2</v>
      </c>
      <c r="E4" s="7" t="s">
        <v>3</v>
      </c>
      <c r="F4" s="8" t="s">
        <v>4</v>
      </c>
      <c r="G4" s="6" t="s">
        <v>4</v>
      </c>
      <c r="H4" s="6" t="s">
        <v>3</v>
      </c>
      <c r="I4" s="102" t="s">
        <v>5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4"/>
    </row>
    <row r="5" spans="2:20" s="18" customFormat="1" ht="13.5" thickBot="1">
      <c r="B5" s="93"/>
      <c r="C5" s="10"/>
      <c r="D5" s="11"/>
      <c r="E5" s="12" t="s">
        <v>6</v>
      </c>
      <c r="F5" s="13" t="s">
        <v>7</v>
      </c>
      <c r="G5" s="14" t="s">
        <v>8</v>
      </c>
      <c r="H5" s="14"/>
      <c r="I5" s="15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14</v>
      </c>
      <c r="O5" s="16" t="s">
        <v>15</v>
      </c>
      <c r="P5" s="16" t="s">
        <v>16</v>
      </c>
      <c r="Q5" s="16" t="s">
        <v>17</v>
      </c>
      <c r="R5" s="16" t="s">
        <v>18</v>
      </c>
      <c r="S5" s="16" t="s">
        <v>19</v>
      </c>
      <c r="T5" s="17" t="s">
        <v>20</v>
      </c>
    </row>
    <row r="6" spans="2:20" ht="15.75">
      <c r="B6" s="19">
        <v>1</v>
      </c>
      <c r="C6" s="20" t="s">
        <v>21</v>
      </c>
      <c r="D6" s="21" t="s">
        <v>22</v>
      </c>
      <c r="E6" s="22"/>
      <c r="F6" s="23"/>
      <c r="G6" s="22">
        <f>79+78</f>
        <v>157</v>
      </c>
      <c r="H6" s="22">
        <v>11</v>
      </c>
      <c r="I6" s="66">
        <v>6</v>
      </c>
      <c r="J6" s="24">
        <v>2</v>
      </c>
      <c r="K6" s="24">
        <v>4</v>
      </c>
      <c r="L6" s="24">
        <v>1</v>
      </c>
      <c r="M6" s="24">
        <v>4</v>
      </c>
      <c r="N6" s="24">
        <v>1</v>
      </c>
      <c r="O6" s="25">
        <v>1</v>
      </c>
      <c r="P6" s="24">
        <v>2</v>
      </c>
      <c r="Q6" s="26">
        <v>1</v>
      </c>
      <c r="R6" s="27">
        <f>SUM(I6:Q6)</f>
        <v>22</v>
      </c>
      <c r="S6" s="28">
        <f>MAX(I6:Q6)</f>
        <v>6</v>
      </c>
      <c r="T6" s="29">
        <f>R6-S6</f>
        <v>16</v>
      </c>
    </row>
    <row r="7" spans="2:20" ht="15.75">
      <c r="B7" s="30">
        <v>2</v>
      </c>
      <c r="C7" s="31" t="s">
        <v>23</v>
      </c>
      <c r="D7" s="32" t="s">
        <v>24</v>
      </c>
      <c r="E7" s="33"/>
      <c r="F7" s="34"/>
      <c r="G7" s="33">
        <f>88.6+68.4</f>
        <v>157</v>
      </c>
      <c r="H7" s="33" t="s">
        <v>25</v>
      </c>
      <c r="I7" s="35">
        <v>2</v>
      </c>
      <c r="J7" s="36">
        <v>4</v>
      </c>
      <c r="K7" s="37">
        <v>1</v>
      </c>
      <c r="L7" s="37">
        <v>4</v>
      </c>
      <c r="M7" s="38">
        <v>2</v>
      </c>
      <c r="N7" s="37">
        <v>2</v>
      </c>
      <c r="O7" s="37">
        <v>2</v>
      </c>
      <c r="P7" s="37">
        <v>1</v>
      </c>
      <c r="Q7" s="39">
        <v>2</v>
      </c>
      <c r="R7" s="40">
        <f>SUM(I7:Q7)</f>
        <v>20</v>
      </c>
      <c r="S7" s="41">
        <f>MAX(I7:Q7)</f>
        <v>4</v>
      </c>
      <c r="T7" s="42">
        <f>R7-S7</f>
        <v>16</v>
      </c>
    </row>
    <row r="8" spans="2:20" ht="15.75">
      <c r="B8" s="30">
        <v>3</v>
      </c>
      <c r="C8" s="31" t="s">
        <v>26</v>
      </c>
      <c r="D8" s="32" t="s">
        <v>27</v>
      </c>
      <c r="E8" s="33"/>
      <c r="F8" s="34"/>
      <c r="G8" s="33">
        <f>60+64</f>
        <v>124</v>
      </c>
      <c r="H8" s="33">
        <v>12</v>
      </c>
      <c r="I8" s="35">
        <v>1</v>
      </c>
      <c r="J8" s="37">
        <v>1</v>
      </c>
      <c r="K8" s="37">
        <v>2</v>
      </c>
      <c r="L8" s="37">
        <v>3</v>
      </c>
      <c r="M8" s="37">
        <v>1</v>
      </c>
      <c r="N8" s="37">
        <v>3</v>
      </c>
      <c r="O8" s="36">
        <v>4</v>
      </c>
      <c r="P8" s="37">
        <v>3</v>
      </c>
      <c r="Q8" s="39">
        <v>3</v>
      </c>
      <c r="R8" s="40">
        <f>SUM(I8:Q8)</f>
        <v>21</v>
      </c>
      <c r="S8" s="41">
        <f>MAX(I8:Q8)</f>
        <v>4</v>
      </c>
      <c r="T8" s="42">
        <f>R8-S8</f>
        <v>17</v>
      </c>
    </row>
    <row r="9" spans="2:20" ht="15.75">
      <c r="B9" s="30">
        <v>4</v>
      </c>
      <c r="C9" s="31" t="s">
        <v>28</v>
      </c>
      <c r="D9" s="32" t="s">
        <v>29</v>
      </c>
      <c r="E9" s="33"/>
      <c r="F9" s="34"/>
      <c r="G9" s="33">
        <f>75+63</f>
        <v>138</v>
      </c>
      <c r="H9" s="33">
        <v>14</v>
      </c>
      <c r="I9" s="35">
        <v>3</v>
      </c>
      <c r="J9" s="37">
        <v>3</v>
      </c>
      <c r="K9" s="37">
        <v>3</v>
      </c>
      <c r="L9" s="37">
        <v>2</v>
      </c>
      <c r="M9" s="37">
        <v>3</v>
      </c>
      <c r="N9" s="36">
        <v>4</v>
      </c>
      <c r="O9" s="37">
        <v>3</v>
      </c>
      <c r="P9" s="37">
        <v>4</v>
      </c>
      <c r="Q9" s="39">
        <v>4</v>
      </c>
      <c r="R9" s="40">
        <f>SUM(I9:Q9)</f>
        <v>29</v>
      </c>
      <c r="S9" s="41">
        <f>MAX(I9:Q9)</f>
        <v>4</v>
      </c>
      <c r="T9" s="42">
        <f>R9-S9</f>
        <v>25</v>
      </c>
    </row>
    <row r="10" spans="2:20" ht="16.5" thickBot="1">
      <c r="B10" s="43">
        <v>5</v>
      </c>
      <c r="C10" s="44" t="s">
        <v>30</v>
      </c>
      <c r="D10" s="45" t="s">
        <v>31</v>
      </c>
      <c r="E10" s="46"/>
      <c r="F10" s="47"/>
      <c r="G10" s="46">
        <f>72+83</f>
        <v>155</v>
      </c>
      <c r="H10" s="46">
        <v>13</v>
      </c>
      <c r="I10" s="68">
        <v>6</v>
      </c>
      <c r="J10" s="48">
        <v>5</v>
      </c>
      <c r="K10" s="48">
        <v>5</v>
      </c>
      <c r="L10" s="48">
        <v>5</v>
      </c>
      <c r="M10" s="48">
        <v>6</v>
      </c>
      <c r="N10" s="48">
        <v>6</v>
      </c>
      <c r="O10" s="48">
        <v>6</v>
      </c>
      <c r="P10" s="48">
        <v>6</v>
      </c>
      <c r="Q10" s="69">
        <v>6</v>
      </c>
      <c r="R10" s="49">
        <f>SUM(I10:Q10)</f>
        <v>51</v>
      </c>
      <c r="S10" s="50">
        <f>MAX(I10:Q10)</f>
        <v>6</v>
      </c>
      <c r="T10" s="51">
        <f>R10-S10</f>
        <v>45</v>
      </c>
    </row>
    <row r="11" spans="9:16" ht="12.75" customHeight="1">
      <c r="I11" s="53" t="s">
        <v>32</v>
      </c>
      <c r="J11" s="53"/>
      <c r="K11" s="53"/>
      <c r="L11" s="53"/>
      <c r="M11" s="53"/>
      <c r="N11" s="53"/>
      <c r="O11" s="53"/>
      <c r="P11" s="53"/>
    </row>
    <row r="12" spans="9:14" ht="12.75" customHeight="1">
      <c r="I12" s="60" t="s">
        <v>35</v>
      </c>
      <c r="J12" s="61"/>
      <c r="K12" s="61"/>
      <c r="L12" s="61"/>
      <c r="M12" s="61"/>
      <c r="N12" s="62"/>
    </row>
    <row r="13" spans="9:14" ht="12.75" customHeight="1">
      <c r="I13" s="63" t="s">
        <v>36</v>
      </c>
      <c r="J13" s="64"/>
      <c r="K13" s="64"/>
      <c r="L13" s="64"/>
      <c r="M13" s="64"/>
      <c r="N13" s="65"/>
    </row>
    <row r="14" ht="12.75" customHeight="1" thickBot="1"/>
    <row r="15" spans="9:17" ht="15.75" customHeight="1">
      <c r="I15" s="102" t="s">
        <v>55</v>
      </c>
      <c r="J15" s="103"/>
      <c r="K15" s="103"/>
      <c r="L15" s="103"/>
      <c r="M15" s="103"/>
      <c r="N15" s="103"/>
      <c r="O15" s="103"/>
      <c r="P15" s="103"/>
      <c r="Q15" s="104"/>
    </row>
    <row r="16" spans="9:17" ht="15.75" customHeight="1">
      <c r="I16" s="112" t="s">
        <v>9</v>
      </c>
      <c r="J16" s="111" t="s">
        <v>10</v>
      </c>
      <c r="K16" s="111" t="s">
        <v>11</v>
      </c>
      <c r="L16" s="111" t="s">
        <v>12</v>
      </c>
      <c r="M16" s="111" t="s">
        <v>13</v>
      </c>
      <c r="N16" s="111" t="s">
        <v>14</v>
      </c>
      <c r="O16" s="111" t="s">
        <v>15</v>
      </c>
      <c r="P16" s="111" t="s">
        <v>16</v>
      </c>
      <c r="Q16" s="113" t="s">
        <v>17</v>
      </c>
    </row>
    <row r="17" spans="7:17" ht="15.75" customHeight="1" thickBot="1">
      <c r="G17" s="106"/>
      <c r="H17" s="107" t="s">
        <v>80</v>
      </c>
      <c r="I17" s="15" t="s">
        <v>77</v>
      </c>
      <c r="J17" s="16" t="s">
        <v>78</v>
      </c>
      <c r="K17" s="16" t="s">
        <v>78</v>
      </c>
      <c r="L17" s="16" t="s">
        <v>78</v>
      </c>
      <c r="M17" s="16" t="s">
        <v>78</v>
      </c>
      <c r="N17" s="16" t="s">
        <v>78</v>
      </c>
      <c r="O17" s="16" t="s">
        <v>78</v>
      </c>
      <c r="P17" s="16" t="s">
        <v>78</v>
      </c>
      <c r="Q17" s="17" t="s">
        <v>79</v>
      </c>
    </row>
    <row r="18" spans="8:17" ht="15.75" customHeight="1">
      <c r="H18" s="114">
        <v>11</v>
      </c>
      <c r="I18" s="108" t="s">
        <v>75</v>
      </c>
      <c r="J18" s="109">
        <v>28.52</v>
      </c>
      <c r="K18" s="109">
        <v>27.15</v>
      </c>
      <c r="L18" s="109">
        <v>26.27</v>
      </c>
      <c r="M18" s="109">
        <v>30.54</v>
      </c>
      <c r="N18" s="109">
        <v>28.05</v>
      </c>
      <c r="O18" s="109">
        <v>24.48</v>
      </c>
      <c r="P18" s="109">
        <v>25.5</v>
      </c>
      <c r="Q18" s="110">
        <v>41.1</v>
      </c>
    </row>
    <row r="19" spans="8:17" ht="15.75" customHeight="1">
      <c r="H19" s="115" t="s">
        <v>25</v>
      </c>
      <c r="I19" s="94">
        <v>24.45</v>
      </c>
      <c r="J19" s="95">
        <v>32.25</v>
      </c>
      <c r="K19" s="95">
        <v>26.08</v>
      </c>
      <c r="L19" s="95">
        <v>27.56</v>
      </c>
      <c r="M19" s="95">
        <v>29.35</v>
      </c>
      <c r="N19" s="95">
        <v>28.15</v>
      </c>
      <c r="O19" s="95">
        <v>25</v>
      </c>
      <c r="P19" s="95">
        <v>25.48</v>
      </c>
      <c r="Q19" s="96">
        <v>43.3</v>
      </c>
    </row>
    <row r="20" spans="8:17" ht="15.75" customHeight="1">
      <c r="H20" s="115">
        <v>12</v>
      </c>
      <c r="I20" s="94">
        <v>22</v>
      </c>
      <c r="J20" s="95">
        <v>28.26</v>
      </c>
      <c r="K20" s="95">
        <v>27</v>
      </c>
      <c r="L20" s="95">
        <v>27.04</v>
      </c>
      <c r="M20" s="95">
        <v>28</v>
      </c>
      <c r="N20" s="95">
        <v>29.14</v>
      </c>
      <c r="O20" s="95">
        <v>27.48</v>
      </c>
      <c r="P20" s="95">
        <v>29.05</v>
      </c>
      <c r="Q20" s="96">
        <v>43.55</v>
      </c>
    </row>
    <row r="21" spans="8:17" ht="15.75" customHeight="1">
      <c r="H21" s="115">
        <v>14</v>
      </c>
      <c r="I21" s="94">
        <v>28.45</v>
      </c>
      <c r="J21" s="95">
        <v>30.55</v>
      </c>
      <c r="K21" s="95">
        <v>27.1</v>
      </c>
      <c r="L21" s="95">
        <v>26.4</v>
      </c>
      <c r="M21" s="95">
        <v>30.26</v>
      </c>
      <c r="N21" s="95">
        <v>29.42</v>
      </c>
      <c r="O21" s="95">
        <v>27.06</v>
      </c>
      <c r="P21" s="95">
        <v>29.37</v>
      </c>
      <c r="Q21" s="96">
        <v>43.55</v>
      </c>
    </row>
    <row r="22" spans="8:17" ht="15.75" customHeight="1" thickBot="1">
      <c r="H22" s="116">
        <v>13</v>
      </c>
      <c r="I22" s="97" t="s">
        <v>75</v>
      </c>
      <c r="J22" s="98" t="s">
        <v>76</v>
      </c>
      <c r="K22" s="98" t="s">
        <v>76</v>
      </c>
      <c r="L22" s="98" t="s">
        <v>76</v>
      </c>
      <c r="M22" s="99" t="s">
        <v>75</v>
      </c>
      <c r="N22" s="100" t="s">
        <v>74</v>
      </c>
      <c r="O22" s="100" t="s">
        <v>74</v>
      </c>
      <c r="P22" s="100" t="s">
        <v>74</v>
      </c>
      <c r="Q22" s="101" t="s">
        <v>74</v>
      </c>
    </row>
    <row r="23" spans="9:16" ht="12.75" customHeight="1">
      <c r="I23" s="53" t="s">
        <v>32</v>
      </c>
      <c r="J23" s="53"/>
      <c r="K23" s="53"/>
      <c r="L23" s="53"/>
      <c r="M23" s="53"/>
      <c r="N23" s="53"/>
      <c r="O23" s="53"/>
      <c r="P23" s="53"/>
    </row>
    <row r="24" spans="9:14" ht="12.75" customHeight="1">
      <c r="I24" s="54" t="s">
        <v>33</v>
      </c>
      <c r="J24" s="55"/>
      <c r="K24" s="55"/>
      <c r="L24" s="55"/>
      <c r="M24" s="55"/>
      <c r="N24" s="56"/>
    </row>
    <row r="25" spans="9:14" ht="12.75" customHeight="1">
      <c r="I25" s="57" t="s">
        <v>34</v>
      </c>
      <c r="J25" s="58"/>
      <c r="K25" s="58"/>
      <c r="L25" s="58"/>
      <c r="M25" s="58"/>
      <c r="N25" s="59"/>
    </row>
    <row r="26" ht="15.75" customHeight="1"/>
  </sheetData>
  <mergeCells count="2">
    <mergeCell ref="I4:T4"/>
    <mergeCell ref="I15:Q15"/>
  </mergeCells>
  <printOptions/>
  <pageMargins left="0.75" right="0.75" top="1" bottom="1" header="0.5" footer="0.5"/>
  <pageSetup fitToHeight="1" fitToWidth="1" horizontalDpi="300" verticalDpi="3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2"/>
  <sheetViews>
    <sheetView workbookViewId="0" topLeftCell="A1">
      <selection activeCell="G15" sqref="G15"/>
    </sheetView>
  </sheetViews>
  <sheetFormatPr defaultColWidth="9.140625" defaultRowHeight="22.5" customHeight="1"/>
  <cols>
    <col min="1" max="1" width="1.1484375" style="52" customWidth="1"/>
    <col min="2" max="2" width="6.421875" style="52" customWidth="1"/>
    <col min="3" max="4" width="21.7109375" style="52" customWidth="1"/>
    <col min="5" max="5" width="5.140625" style="52" hidden="1" customWidth="1"/>
    <col min="6" max="6" width="7.421875" style="52" hidden="1" customWidth="1"/>
    <col min="7" max="13" width="4.421875" style="52" customWidth="1"/>
    <col min="14" max="16" width="9.140625" style="52" customWidth="1"/>
    <col min="17" max="16384" width="13.421875" style="52" customWidth="1"/>
  </cols>
  <sheetData>
    <row r="1" spans="3:16" s="1" customFormat="1" ht="45" customHeight="1">
      <c r="C1" s="2" t="s">
        <v>37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3:16" s="1" customFormat="1" ht="45" customHeight="1">
      <c r="C2" s="2" t="s">
        <v>38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s="1" customFormat="1" ht="3.75" customHeight="1" thickBot="1">
      <c r="B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2.75">
      <c r="B4" s="4" t="s">
        <v>0</v>
      </c>
      <c r="C4" s="5" t="s">
        <v>1</v>
      </c>
      <c r="D4" s="6" t="s">
        <v>2</v>
      </c>
      <c r="E4" s="7" t="s">
        <v>3</v>
      </c>
      <c r="F4" s="8" t="s">
        <v>4</v>
      </c>
      <c r="G4" s="102" t="s">
        <v>5</v>
      </c>
      <c r="H4" s="103"/>
      <c r="I4" s="103"/>
      <c r="J4" s="103"/>
      <c r="K4" s="103"/>
      <c r="L4" s="103"/>
      <c r="M4" s="103"/>
      <c r="N4" s="103"/>
      <c r="O4" s="103"/>
      <c r="P4" s="104"/>
    </row>
    <row r="5" spans="2:16" s="18" customFormat="1" ht="13.5" thickBot="1">
      <c r="B5" s="9"/>
      <c r="C5" s="10"/>
      <c r="D5" s="11"/>
      <c r="E5" s="12" t="s">
        <v>6</v>
      </c>
      <c r="F5" s="13" t="s">
        <v>7</v>
      </c>
      <c r="G5" s="15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16" t="s">
        <v>14</v>
      </c>
      <c r="M5" s="16" t="s">
        <v>15</v>
      </c>
      <c r="N5" s="16" t="s">
        <v>18</v>
      </c>
      <c r="O5" s="16" t="s">
        <v>19</v>
      </c>
      <c r="P5" s="17" t="s">
        <v>20</v>
      </c>
    </row>
    <row r="6" spans="2:16" ht="12.75">
      <c r="B6" s="19">
        <v>1</v>
      </c>
      <c r="C6" s="20" t="s">
        <v>39</v>
      </c>
      <c r="D6" s="21" t="s">
        <v>40</v>
      </c>
      <c r="E6" s="22"/>
      <c r="F6" s="23"/>
      <c r="G6" s="66">
        <v>2</v>
      </c>
      <c r="H6" s="24">
        <v>1</v>
      </c>
      <c r="I6" s="24">
        <v>2</v>
      </c>
      <c r="J6" s="24">
        <v>2</v>
      </c>
      <c r="K6" s="24">
        <v>1</v>
      </c>
      <c r="L6" s="24">
        <v>1</v>
      </c>
      <c r="M6" s="26">
        <v>1</v>
      </c>
      <c r="N6" s="27">
        <f aca="true" t="shared" si="0" ref="N6:N12">SUM(G6:M6)</f>
        <v>10</v>
      </c>
      <c r="O6" s="28">
        <f aca="true" t="shared" si="1" ref="O6:O12">MAX(G6:M6)</f>
        <v>2</v>
      </c>
      <c r="P6" s="29">
        <f aca="true" t="shared" si="2" ref="P6:P12">N6-O6</f>
        <v>8</v>
      </c>
    </row>
    <row r="7" spans="2:16" ht="12.75">
      <c r="B7" s="30">
        <v>2</v>
      </c>
      <c r="C7" s="31" t="s">
        <v>41</v>
      </c>
      <c r="D7" s="32" t="s">
        <v>42</v>
      </c>
      <c r="E7" s="33"/>
      <c r="F7" s="34"/>
      <c r="G7" s="35">
        <v>1</v>
      </c>
      <c r="H7" s="37">
        <v>2</v>
      </c>
      <c r="I7" s="37">
        <v>1</v>
      </c>
      <c r="J7" s="37">
        <v>1</v>
      </c>
      <c r="K7" s="37">
        <v>2</v>
      </c>
      <c r="L7" s="36">
        <v>4</v>
      </c>
      <c r="M7" s="39">
        <v>3</v>
      </c>
      <c r="N7" s="40">
        <f t="shared" si="0"/>
        <v>14</v>
      </c>
      <c r="O7" s="41">
        <f t="shared" si="1"/>
        <v>4</v>
      </c>
      <c r="P7" s="42">
        <f t="shared" si="2"/>
        <v>10</v>
      </c>
    </row>
    <row r="8" spans="2:16" ht="12.75">
      <c r="B8" s="30">
        <v>3</v>
      </c>
      <c r="C8" s="31" t="s">
        <v>43</v>
      </c>
      <c r="D8" s="32" t="s">
        <v>44</v>
      </c>
      <c r="E8" s="33"/>
      <c r="F8" s="34"/>
      <c r="G8" s="35">
        <v>3</v>
      </c>
      <c r="H8" s="37">
        <v>3</v>
      </c>
      <c r="I8" s="36">
        <v>4</v>
      </c>
      <c r="J8" s="37">
        <v>4</v>
      </c>
      <c r="K8" s="37">
        <v>3</v>
      </c>
      <c r="L8" s="37">
        <v>2</v>
      </c>
      <c r="M8" s="39">
        <v>2</v>
      </c>
      <c r="N8" s="40">
        <f t="shared" si="0"/>
        <v>21</v>
      </c>
      <c r="O8" s="41">
        <f t="shared" si="1"/>
        <v>4</v>
      </c>
      <c r="P8" s="42">
        <f t="shared" si="2"/>
        <v>17</v>
      </c>
    </row>
    <row r="9" spans="2:16" ht="12.75">
      <c r="B9" s="30">
        <v>4</v>
      </c>
      <c r="C9" s="31" t="s">
        <v>45</v>
      </c>
      <c r="D9" s="32" t="s">
        <v>46</v>
      </c>
      <c r="E9" s="33"/>
      <c r="F9" s="34"/>
      <c r="G9" s="67">
        <v>5</v>
      </c>
      <c r="H9" s="37">
        <v>5</v>
      </c>
      <c r="I9" s="37">
        <v>3</v>
      </c>
      <c r="J9" s="37">
        <v>3</v>
      </c>
      <c r="K9" s="37">
        <v>4</v>
      </c>
      <c r="L9" s="37">
        <v>3</v>
      </c>
      <c r="M9" s="39">
        <v>5</v>
      </c>
      <c r="N9" s="40">
        <f t="shared" si="0"/>
        <v>28</v>
      </c>
      <c r="O9" s="41">
        <f t="shared" si="1"/>
        <v>5</v>
      </c>
      <c r="P9" s="42">
        <f t="shared" si="2"/>
        <v>23</v>
      </c>
    </row>
    <row r="10" spans="2:16" ht="12.75">
      <c r="B10" s="30">
        <v>5</v>
      </c>
      <c r="C10" s="31" t="s">
        <v>47</v>
      </c>
      <c r="D10" s="32" t="s">
        <v>48</v>
      </c>
      <c r="E10" s="33"/>
      <c r="F10" s="34"/>
      <c r="G10" s="35">
        <v>4</v>
      </c>
      <c r="H10" s="36">
        <v>6</v>
      </c>
      <c r="I10" s="37">
        <v>6</v>
      </c>
      <c r="J10" s="37">
        <v>6</v>
      </c>
      <c r="K10" s="37">
        <v>5</v>
      </c>
      <c r="L10" s="37">
        <v>5</v>
      </c>
      <c r="M10" s="39">
        <v>4</v>
      </c>
      <c r="N10" s="40">
        <f t="shared" si="0"/>
        <v>36</v>
      </c>
      <c r="O10" s="41">
        <f t="shared" si="1"/>
        <v>6</v>
      </c>
      <c r="P10" s="42">
        <f t="shared" si="2"/>
        <v>30</v>
      </c>
    </row>
    <row r="11" spans="2:16" ht="12.75">
      <c r="B11" s="30">
        <v>6</v>
      </c>
      <c r="C11" s="31" t="s">
        <v>49</v>
      </c>
      <c r="D11" s="32" t="s">
        <v>50</v>
      </c>
      <c r="E11" s="33"/>
      <c r="F11" s="34"/>
      <c r="G11" s="35">
        <v>6</v>
      </c>
      <c r="H11" s="37">
        <v>4</v>
      </c>
      <c r="I11" s="36">
        <v>7</v>
      </c>
      <c r="J11" s="37">
        <v>7</v>
      </c>
      <c r="K11" s="37">
        <v>6</v>
      </c>
      <c r="L11" s="37">
        <v>7</v>
      </c>
      <c r="M11" s="39">
        <v>6</v>
      </c>
      <c r="N11" s="40">
        <f t="shared" si="0"/>
        <v>43</v>
      </c>
      <c r="O11" s="41">
        <f t="shared" si="1"/>
        <v>7</v>
      </c>
      <c r="P11" s="42">
        <f t="shared" si="2"/>
        <v>36</v>
      </c>
    </row>
    <row r="12" spans="2:16" ht="13.5" thickBot="1">
      <c r="B12" s="43">
        <v>9</v>
      </c>
      <c r="C12" s="44" t="s">
        <v>51</v>
      </c>
      <c r="D12" s="45" t="s">
        <v>52</v>
      </c>
      <c r="E12" s="46"/>
      <c r="F12" s="47"/>
      <c r="G12" s="68">
        <v>7</v>
      </c>
      <c r="H12" s="48">
        <v>7</v>
      </c>
      <c r="I12" s="48">
        <v>5</v>
      </c>
      <c r="J12" s="48">
        <v>5</v>
      </c>
      <c r="K12" s="48">
        <v>7</v>
      </c>
      <c r="L12" s="48">
        <v>6</v>
      </c>
      <c r="M12" s="69">
        <v>7</v>
      </c>
      <c r="N12" s="49">
        <f t="shared" si="0"/>
        <v>44</v>
      </c>
      <c r="O12" s="50">
        <f t="shared" si="1"/>
        <v>7</v>
      </c>
      <c r="P12" s="51">
        <f t="shared" si="2"/>
        <v>37</v>
      </c>
    </row>
  </sheetData>
  <mergeCells count="1">
    <mergeCell ref="G4:P4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7"/>
  <sheetViews>
    <sheetView workbookViewId="0" topLeftCell="A1">
      <selection activeCell="D19" sqref="D19"/>
    </sheetView>
  </sheetViews>
  <sheetFormatPr defaultColWidth="9.140625" defaultRowHeight="12.75"/>
  <cols>
    <col min="1" max="1" width="1.1484375" style="0" customWidth="1"/>
    <col min="2" max="2" width="4.140625" style="89" customWidth="1"/>
    <col min="3" max="3" width="21.28125" style="0" customWidth="1"/>
    <col min="4" max="4" width="20.140625" style="0" customWidth="1"/>
    <col min="5" max="5" width="6.140625" style="89" customWidth="1"/>
    <col min="6" max="6" width="7.7109375" style="89" customWidth="1"/>
    <col min="7" max="11" width="3.8515625" style="89" customWidth="1"/>
    <col min="12" max="12" width="6.28125" style="89" customWidth="1"/>
    <col min="13" max="13" width="7.7109375" style="89" customWidth="1"/>
    <col min="14" max="14" width="9.140625" style="89" customWidth="1"/>
    <col min="15" max="15" width="2.140625" style="0" customWidth="1"/>
    <col min="16" max="20" width="6.00390625" style="0" customWidth="1"/>
  </cols>
  <sheetData>
    <row r="1" spans="2:14" s="1" customFormat="1" ht="40.5" customHeight="1">
      <c r="B1" s="3"/>
      <c r="D1" s="2" t="s">
        <v>53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s="1" customFormat="1" ht="40.5" customHeight="1" thickBot="1">
      <c r="B2" s="3"/>
      <c r="D2" s="2" t="s">
        <v>54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2:20" ht="12.75">
      <c r="B3" s="4" t="s">
        <v>0</v>
      </c>
      <c r="C3" s="5" t="s">
        <v>1</v>
      </c>
      <c r="D3" s="6" t="s">
        <v>2</v>
      </c>
      <c r="E3" s="7" t="s">
        <v>3</v>
      </c>
      <c r="F3" s="8" t="s">
        <v>4</v>
      </c>
      <c r="G3" s="105" t="s">
        <v>5</v>
      </c>
      <c r="H3" s="103"/>
      <c r="I3" s="103"/>
      <c r="J3" s="103"/>
      <c r="K3" s="103"/>
      <c r="L3" s="103"/>
      <c r="M3" s="103"/>
      <c r="N3" s="104"/>
      <c r="P3" s="102" t="s">
        <v>55</v>
      </c>
      <c r="Q3" s="103"/>
      <c r="R3" s="103"/>
      <c r="S3" s="103"/>
      <c r="T3" s="104"/>
    </row>
    <row r="4" spans="2:20" s="18" customFormat="1" ht="13.5" thickBot="1">
      <c r="B4" s="9"/>
      <c r="C4" s="10"/>
      <c r="D4" s="11"/>
      <c r="E4" s="12" t="s">
        <v>6</v>
      </c>
      <c r="F4" s="13" t="s">
        <v>7</v>
      </c>
      <c r="G4" s="70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18</v>
      </c>
      <c r="M4" s="16" t="s">
        <v>19</v>
      </c>
      <c r="N4" s="17" t="s">
        <v>20</v>
      </c>
      <c r="P4" s="15" t="s">
        <v>9</v>
      </c>
      <c r="Q4" s="16" t="s">
        <v>10</v>
      </c>
      <c r="R4" s="16" t="s">
        <v>11</v>
      </c>
      <c r="S4" s="16" t="s">
        <v>12</v>
      </c>
      <c r="T4" s="17" t="s">
        <v>13</v>
      </c>
    </row>
    <row r="5" spans="2:20" ht="12.75">
      <c r="B5" s="19">
        <v>1</v>
      </c>
      <c r="C5" s="20" t="s">
        <v>56</v>
      </c>
      <c r="D5" s="21" t="s">
        <v>57</v>
      </c>
      <c r="E5" s="22">
        <v>7</v>
      </c>
      <c r="F5" s="23">
        <v>155</v>
      </c>
      <c r="G5" s="71">
        <v>3</v>
      </c>
      <c r="H5" s="72">
        <v>4</v>
      </c>
      <c r="I5" s="24">
        <v>2</v>
      </c>
      <c r="J5" s="24">
        <v>2</v>
      </c>
      <c r="K5" s="26">
        <v>1</v>
      </c>
      <c r="L5" s="27">
        <f aca="true" t="shared" si="0" ref="L5:L13">SUM(G5:K5)</f>
        <v>12</v>
      </c>
      <c r="M5" s="28">
        <f aca="true" t="shared" si="1" ref="M5:M13">MAX(G5:K5)</f>
        <v>4</v>
      </c>
      <c r="N5" s="29">
        <f aca="true" t="shared" si="2" ref="N5:N13">L5-M5</f>
        <v>8</v>
      </c>
      <c r="P5" s="73">
        <v>34.16</v>
      </c>
      <c r="Q5" s="74">
        <v>20.18</v>
      </c>
      <c r="R5" s="74">
        <v>45.03</v>
      </c>
      <c r="S5" s="74">
        <v>28.26</v>
      </c>
      <c r="T5" s="75">
        <v>23.02</v>
      </c>
    </row>
    <row r="6" spans="2:20" ht="12.75">
      <c r="B6" s="30">
        <v>2</v>
      </c>
      <c r="C6" s="31" t="s">
        <v>58</v>
      </c>
      <c r="D6" s="32" t="s">
        <v>59</v>
      </c>
      <c r="E6" s="33">
        <v>12</v>
      </c>
      <c r="F6" s="34">
        <v>113</v>
      </c>
      <c r="G6" s="76">
        <v>4</v>
      </c>
      <c r="H6" s="36">
        <v>5</v>
      </c>
      <c r="I6" s="37">
        <v>1</v>
      </c>
      <c r="J6" s="37">
        <v>1</v>
      </c>
      <c r="K6" s="39">
        <v>3</v>
      </c>
      <c r="L6" s="40">
        <f t="shared" si="0"/>
        <v>14</v>
      </c>
      <c r="M6" s="41">
        <f t="shared" si="1"/>
        <v>5</v>
      </c>
      <c r="N6" s="42">
        <f t="shared" si="2"/>
        <v>9</v>
      </c>
      <c r="P6" s="77">
        <v>34.32</v>
      </c>
      <c r="Q6" s="78">
        <v>22.02</v>
      </c>
      <c r="R6" s="79">
        <v>44.46</v>
      </c>
      <c r="S6" s="79">
        <v>26.51</v>
      </c>
      <c r="T6" s="80">
        <v>23.2</v>
      </c>
    </row>
    <row r="7" spans="2:20" ht="12.75">
      <c r="B7" s="30">
        <v>3</v>
      </c>
      <c r="C7" s="31" t="s">
        <v>60</v>
      </c>
      <c r="D7" s="32" t="s">
        <v>61</v>
      </c>
      <c r="E7" s="33">
        <v>4</v>
      </c>
      <c r="F7" s="34">
        <v>131</v>
      </c>
      <c r="G7" s="76">
        <v>1</v>
      </c>
      <c r="H7" s="37">
        <v>2</v>
      </c>
      <c r="I7" s="37">
        <v>4</v>
      </c>
      <c r="J7" s="36">
        <v>5</v>
      </c>
      <c r="K7" s="39">
        <v>5</v>
      </c>
      <c r="L7" s="40">
        <f t="shared" si="0"/>
        <v>17</v>
      </c>
      <c r="M7" s="41">
        <f t="shared" si="1"/>
        <v>5</v>
      </c>
      <c r="N7" s="42">
        <f t="shared" si="2"/>
        <v>12</v>
      </c>
      <c r="P7" s="81">
        <v>33.23</v>
      </c>
      <c r="Q7" s="78">
        <v>19.52</v>
      </c>
      <c r="R7" s="78">
        <v>45.46</v>
      </c>
      <c r="S7" s="78">
        <v>30.22</v>
      </c>
      <c r="T7" s="80">
        <v>24.07</v>
      </c>
    </row>
    <row r="8" spans="2:20" ht="12.75">
      <c r="B8" s="30">
        <v>4</v>
      </c>
      <c r="C8" s="31" t="s">
        <v>62</v>
      </c>
      <c r="D8" s="32" t="s">
        <v>63</v>
      </c>
      <c r="E8" s="33">
        <v>10</v>
      </c>
      <c r="F8" s="34">
        <v>113</v>
      </c>
      <c r="G8" s="76">
        <v>7</v>
      </c>
      <c r="H8" s="37">
        <v>1</v>
      </c>
      <c r="I8" s="37">
        <v>3</v>
      </c>
      <c r="J8" s="36">
        <v>8</v>
      </c>
      <c r="K8" s="39">
        <v>4</v>
      </c>
      <c r="L8" s="40">
        <f t="shared" si="0"/>
        <v>23</v>
      </c>
      <c r="M8" s="41">
        <f t="shared" si="1"/>
        <v>8</v>
      </c>
      <c r="N8" s="42">
        <f t="shared" si="2"/>
        <v>15</v>
      </c>
      <c r="P8" s="77">
        <v>36.02</v>
      </c>
      <c r="Q8" s="79">
        <v>19.36</v>
      </c>
      <c r="R8" s="78">
        <v>45.32</v>
      </c>
      <c r="S8" s="78">
        <v>30.59</v>
      </c>
      <c r="T8" s="80">
        <v>23.26</v>
      </c>
    </row>
    <row r="9" spans="2:20" ht="12.75">
      <c r="B9" s="30">
        <v>5</v>
      </c>
      <c r="C9" s="31" t="s">
        <v>64</v>
      </c>
      <c r="D9" s="32" t="s">
        <v>65</v>
      </c>
      <c r="E9" s="33">
        <v>2</v>
      </c>
      <c r="F9" s="34">
        <v>134</v>
      </c>
      <c r="G9" s="76">
        <v>8</v>
      </c>
      <c r="H9" s="37">
        <v>3</v>
      </c>
      <c r="I9" s="36">
        <v>9</v>
      </c>
      <c r="J9" s="37">
        <v>3</v>
      </c>
      <c r="K9" s="39">
        <v>6</v>
      </c>
      <c r="L9" s="40">
        <f t="shared" si="0"/>
        <v>29</v>
      </c>
      <c r="M9" s="41">
        <f t="shared" si="1"/>
        <v>9</v>
      </c>
      <c r="N9" s="42">
        <f t="shared" si="2"/>
        <v>20</v>
      </c>
      <c r="P9" s="82">
        <v>36.2</v>
      </c>
      <c r="Q9" s="78">
        <v>19.58</v>
      </c>
      <c r="R9" s="83">
        <v>51.2</v>
      </c>
      <c r="S9" s="78">
        <v>29.11</v>
      </c>
      <c r="T9" s="80">
        <v>25.01</v>
      </c>
    </row>
    <row r="10" spans="2:20" ht="12.75">
      <c r="B10" s="30">
        <v>6</v>
      </c>
      <c r="C10" s="31" t="s">
        <v>66</v>
      </c>
      <c r="D10" s="32" t="s">
        <v>67</v>
      </c>
      <c r="E10" s="33">
        <v>3</v>
      </c>
      <c r="F10" s="34">
        <v>113</v>
      </c>
      <c r="G10" s="76">
        <v>5</v>
      </c>
      <c r="H10" s="36">
        <v>8</v>
      </c>
      <c r="I10" s="37">
        <v>7</v>
      </c>
      <c r="J10" s="37">
        <v>7</v>
      </c>
      <c r="K10" s="39">
        <v>2</v>
      </c>
      <c r="L10" s="40">
        <f t="shared" si="0"/>
        <v>29</v>
      </c>
      <c r="M10" s="41">
        <f t="shared" si="1"/>
        <v>8</v>
      </c>
      <c r="N10" s="42">
        <f t="shared" si="2"/>
        <v>21</v>
      </c>
      <c r="P10" s="77">
        <v>34.38</v>
      </c>
      <c r="Q10" s="78">
        <v>25.16</v>
      </c>
      <c r="R10" s="78">
        <v>46.34</v>
      </c>
      <c r="S10" s="78">
        <v>30.38</v>
      </c>
      <c r="T10" s="80">
        <v>23.1</v>
      </c>
    </row>
    <row r="11" spans="2:20" ht="12.75">
      <c r="B11" s="30">
        <v>7</v>
      </c>
      <c r="C11" s="31" t="s">
        <v>68</v>
      </c>
      <c r="D11" s="32" t="s">
        <v>69</v>
      </c>
      <c r="E11" s="33">
        <v>8</v>
      </c>
      <c r="F11" s="34">
        <v>136</v>
      </c>
      <c r="G11" s="76">
        <v>2</v>
      </c>
      <c r="H11" s="36">
        <v>9</v>
      </c>
      <c r="I11" s="37">
        <v>6</v>
      </c>
      <c r="J11" s="37">
        <v>9</v>
      </c>
      <c r="K11" s="39">
        <v>7</v>
      </c>
      <c r="L11" s="40">
        <f t="shared" si="0"/>
        <v>33</v>
      </c>
      <c r="M11" s="41">
        <f t="shared" si="1"/>
        <v>9</v>
      </c>
      <c r="N11" s="42">
        <f t="shared" si="2"/>
        <v>24</v>
      </c>
      <c r="P11" s="77">
        <v>33.57</v>
      </c>
      <c r="Q11" s="83">
        <v>30.34</v>
      </c>
      <c r="R11" s="78">
        <v>45.57</v>
      </c>
      <c r="S11" s="83">
        <v>31.02</v>
      </c>
      <c r="T11" s="80">
        <v>25.23</v>
      </c>
    </row>
    <row r="12" spans="2:20" ht="12.75">
      <c r="B12" s="30">
        <v>8</v>
      </c>
      <c r="C12" s="31" t="s">
        <v>70</v>
      </c>
      <c r="D12" s="32" t="s">
        <v>71</v>
      </c>
      <c r="E12" s="33">
        <v>5</v>
      </c>
      <c r="F12" s="34">
        <v>133</v>
      </c>
      <c r="G12" s="76">
        <v>6</v>
      </c>
      <c r="H12" s="37">
        <v>7</v>
      </c>
      <c r="I12" s="36">
        <v>8</v>
      </c>
      <c r="J12" s="37">
        <v>4</v>
      </c>
      <c r="K12" s="39">
        <v>8</v>
      </c>
      <c r="L12" s="40">
        <f t="shared" si="0"/>
        <v>33</v>
      </c>
      <c r="M12" s="41">
        <f t="shared" si="1"/>
        <v>8</v>
      </c>
      <c r="N12" s="42">
        <f t="shared" si="2"/>
        <v>25</v>
      </c>
      <c r="P12" s="77">
        <v>35</v>
      </c>
      <c r="Q12" s="78">
        <v>23.2</v>
      </c>
      <c r="R12" s="78">
        <v>46.55</v>
      </c>
      <c r="S12" s="78">
        <v>29.27</v>
      </c>
      <c r="T12" s="84">
        <v>26.42</v>
      </c>
    </row>
    <row r="13" spans="2:20" ht="13.5" thickBot="1">
      <c r="B13" s="43">
        <v>9</v>
      </c>
      <c r="C13" s="44" t="s">
        <v>72</v>
      </c>
      <c r="D13" s="45" t="s">
        <v>73</v>
      </c>
      <c r="E13" s="46">
        <v>11</v>
      </c>
      <c r="F13" s="47">
        <v>130</v>
      </c>
      <c r="G13" s="85">
        <v>10</v>
      </c>
      <c r="H13" s="48">
        <v>6</v>
      </c>
      <c r="I13" s="48">
        <v>5</v>
      </c>
      <c r="J13" s="48">
        <v>6</v>
      </c>
      <c r="K13" s="69">
        <v>10</v>
      </c>
      <c r="L13" s="49">
        <f t="shared" si="0"/>
        <v>37</v>
      </c>
      <c r="M13" s="50">
        <f t="shared" si="1"/>
        <v>10</v>
      </c>
      <c r="N13" s="51">
        <f t="shared" si="2"/>
        <v>27</v>
      </c>
      <c r="P13" s="86" t="s">
        <v>74</v>
      </c>
      <c r="Q13" s="87">
        <v>22.57</v>
      </c>
      <c r="R13" s="87">
        <v>45.51</v>
      </c>
      <c r="S13" s="87">
        <v>30.3</v>
      </c>
      <c r="T13" s="88" t="s">
        <v>75</v>
      </c>
    </row>
    <row r="15" spans="5:12" ht="12.75">
      <c r="E15"/>
      <c r="F15"/>
      <c r="L15"/>
    </row>
    <row r="16" ht="12.75">
      <c r="R16" s="90"/>
    </row>
    <row r="17" ht="12.75">
      <c r="R17" s="90"/>
    </row>
  </sheetData>
  <mergeCells count="2">
    <mergeCell ref="G3:N3"/>
    <mergeCell ref="P3:T3"/>
  </mergeCells>
  <printOptions/>
  <pageMargins left="0.75" right="0.75" top="1" bottom="1" header="0.5" footer="0.5"/>
  <pageSetup fitToHeight="1" fitToWidth="1" horizontalDpi="300" verticalDpi="3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vanthiel</dc:creator>
  <cp:keywords/>
  <dc:description/>
  <cp:lastModifiedBy>vanthiel</cp:lastModifiedBy>
  <cp:lastPrinted>2008-12-20T10:37:46Z</cp:lastPrinted>
  <dcterms:created xsi:type="dcterms:W3CDTF">2008-12-20T10:03:50Z</dcterms:created>
  <dcterms:modified xsi:type="dcterms:W3CDTF">2008-12-20T10:38:17Z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