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65521" windowWidth="8520" windowHeight="10425" activeTab="0"/>
  </bookViews>
  <sheets>
    <sheet name="Full Results" sheetId="1" r:id="rId1"/>
    <sheet name="Race 1" sheetId="2" r:id="rId2"/>
    <sheet name="Race 2" sheetId="3" r:id="rId3"/>
    <sheet name="Race 3" sheetId="4" r:id="rId4"/>
  </sheets>
  <definedNames/>
  <calcPr fullCalcOnLoad="1" iterate="1" iterateCount="1" iterateDelta="1"/>
</workbook>
</file>

<file path=xl/sharedStrings.xml><?xml version="1.0" encoding="utf-8"?>
<sst xmlns="http://schemas.openxmlformats.org/spreadsheetml/2006/main" count="429" uniqueCount="108">
  <si>
    <t>Tony van Thiel</t>
  </si>
  <si>
    <t>Sabine Vahrenkamp</t>
  </si>
  <si>
    <t>Hans de Koningh</t>
  </si>
  <si>
    <t>Herman Zaanen</t>
  </si>
  <si>
    <t>Mohsen</t>
  </si>
  <si>
    <t>Saleh</t>
  </si>
  <si>
    <t>Jamil</t>
  </si>
  <si>
    <t>Moh'd</t>
  </si>
  <si>
    <t>Hobie 20 Miracle</t>
  </si>
  <si>
    <t>Nacra Inter 20</t>
  </si>
  <si>
    <t>H16</t>
  </si>
  <si>
    <t>John Coates</t>
  </si>
  <si>
    <t>John Murray</t>
  </si>
  <si>
    <t>Dart 18</t>
  </si>
  <si>
    <t>Vaughan Webb</t>
  </si>
  <si>
    <t>John Kelly</t>
  </si>
  <si>
    <t>P16</t>
  </si>
  <si>
    <t>Brian Stewart</t>
  </si>
  <si>
    <t>Yvonne Castello</t>
  </si>
  <si>
    <t>Roger Martin</t>
  </si>
  <si>
    <t>Bob Gloyn</t>
  </si>
  <si>
    <t>Banjo West</t>
  </si>
  <si>
    <t>Glenn Perry</t>
  </si>
  <si>
    <t>Niels Palmann</t>
  </si>
  <si>
    <t>Charles Whyte</t>
  </si>
  <si>
    <t>Nick Whyte</t>
  </si>
  <si>
    <t>H5</t>
  </si>
  <si>
    <t>H3</t>
  </si>
  <si>
    <t>Eric van Thiel</t>
  </si>
  <si>
    <t>Jelle van Weigh</t>
  </si>
  <si>
    <t>Hsur</t>
  </si>
  <si>
    <t>Nick Saeby</t>
  </si>
  <si>
    <t>H7</t>
  </si>
  <si>
    <t>Iain Hudson</t>
  </si>
  <si>
    <t>Sam Mason</t>
  </si>
  <si>
    <t>H6</t>
  </si>
  <si>
    <t>Stephen Rice</t>
  </si>
  <si>
    <t>Lucy Ambrose</t>
  </si>
  <si>
    <t>H12</t>
  </si>
  <si>
    <t>Ken Portanger</t>
  </si>
  <si>
    <t>Sandra Kapoh</t>
  </si>
  <si>
    <t>H9</t>
  </si>
  <si>
    <t>Douwe Sickler</t>
  </si>
  <si>
    <t>Cees van Eden</t>
  </si>
  <si>
    <t>H11</t>
  </si>
  <si>
    <t>H1</t>
  </si>
  <si>
    <t>Victoria Grainger</t>
  </si>
  <si>
    <t>Andy Healy</t>
  </si>
  <si>
    <t>Rob Nieuwenhuijs</t>
  </si>
  <si>
    <t>Lisa Nieuwenhuijs</t>
  </si>
  <si>
    <t>H10</t>
  </si>
  <si>
    <t>Klaus Mueller</t>
  </si>
  <si>
    <t>Chuck Heller</t>
  </si>
  <si>
    <t>Aly Brandenburg</t>
  </si>
  <si>
    <t>H2</t>
  </si>
  <si>
    <t>Frank van Beek</t>
  </si>
  <si>
    <t>Jan Willem van der Lee</t>
  </si>
  <si>
    <t>Nacra 5.5</t>
  </si>
  <si>
    <t>Volker Vahrenkamp</t>
  </si>
  <si>
    <t>Fred Rourke</t>
  </si>
  <si>
    <t>Nacra F18</t>
  </si>
  <si>
    <t>Joe Cumming</t>
  </si>
  <si>
    <t>Kirsten Bennett</t>
  </si>
  <si>
    <t>H8</t>
  </si>
  <si>
    <t>Jan Willem Brinkhorst</t>
  </si>
  <si>
    <t>H4</t>
  </si>
  <si>
    <t>Paul Henri van Thiel</t>
  </si>
  <si>
    <t>P2</t>
  </si>
  <si>
    <t>P7</t>
  </si>
  <si>
    <t>P1</t>
  </si>
  <si>
    <t>Skids Harrison</t>
  </si>
  <si>
    <t>Cat's</t>
  </si>
  <si>
    <t>Race 1</t>
  </si>
  <si>
    <t>Race 2</t>
  </si>
  <si>
    <t>Race 3</t>
  </si>
  <si>
    <t>Total</t>
  </si>
  <si>
    <t>Pos</t>
  </si>
  <si>
    <t>Helm</t>
  </si>
  <si>
    <t>Crew</t>
  </si>
  <si>
    <t>Peter</t>
  </si>
  <si>
    <t>H-Sur</t>
  </si>
  <si>
    <t>Cat-U-Later</t>
  </si>
  <si>
    <t>P-2</t>
  </si>
  <si>
    <t>P-1</t>
  </si>
  <si>
    <t>P-7</t>
  </si>
  <si>
    <t>H-Private</t>
  </si>
  <si>
    <t>H-MOSA-2</t>
  </si>
  <si>
    <t>H-MOSA-1</t>
  </si>
  <si>
    <t>Boat Ident</t>
  </si>
  <si>
    <t>Boat Type</t>
  </si>
  <si>
    <t>Shyam Arora</t>
  </si>
  <si>
    <t>Handicap</t>
  </si>
  <si>
    <t>RAHBC Commodore's Cup sailed on 25/May/2007: Results adjusted for Boat Type Handicap</t>
  </si>
  <si>
    <t>Name</t>
  </si>
  <si>
    <t>Boat ID</t>
  </si>
  <si>
    <t>Min</t>
  </si>
  <si>
    <t>Sec</t>
  </si>
  <si>
    <t>Adjusted</t>
  </si>
  <si>
    <t>Salah Al Jabri</t>
  </si>
  <si>
    <t>Mohsen al Busaid</t>
  </si>
  <si>
    <t>Mohammed al Balushi</t>
  </si>
  <si>
    <t>Jamil Hadrami</t>
  </si>
  <si>
    <t>Handicap Pos</t>
  </si>
  <si>
    <t>Shyham Arora</t>
  </si>
  <si>
    <t>Barbara Healy</t>
  </si>
  <si>
    <t>Jelle van Wey</t>
  </si>
  <si>
    <t>Race-1</t>
  </si>
  <si>
    <t>Johnny de Leeuw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</si>
</sst>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0" borderId="21" xfId="0" applyBorder="1" applyAlignment="1">
      <alignment/>
    </xf>
    <xf numFmtId="0" fontId="0" fillId="3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165" fontId="0" fillId="6" borderId="7" xfId="0" applyNumberFormat="1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165" fontId="0" fillId="4" borderId="11" xfId="0" applyNumberForma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8" borderId="1" xfId="0" applyFill="1" applyBorder="1" applyAlignment="1">
      <alignment/>
    </xf>
    <xf numFmtId="2" fontId="0" fillId="8" borderId="1" xfId="0" applyNumberFormat="1" applyFill="1" applyBorder="1" applyAlignment="1">
      <alignment/>
    </xf>
    <xf numFmtId="0" fontId="0" fillId="0" borderId="0" xfId="0" applyFont="1" applyAlignment="1">
      <alignment horizontal="left" indent="8"/>
    </xf>
    <xf numFmtId="0" fontId="0" fillId="7" borderId="1" xfId="0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26" xfId="0" applyFont="1" applyFill="1" applyBorder="1" applyAlignment="1">
      <alignment horizontal="center"/>
    </xf>
    <xf numFmtId="0" fontId="4" fillId="8" borderId="27" xfId="0" applyFont="1" applyFill="1" applyBorder="1" applyAlignment="1">
      <alignment/>
    </xf>
    <xf numFmtId="0" fontId="4" fillId="8" borderId="28" xfId="0" applyFont="1" applyFill="1" applyBorder="1" applyAlignment="1">
      <alignment/>
    </xf>
    <xf numFmtId="0" fontId="4" fillId="8" borderId="14" xfId="0" applyFont="1" applyFill="1" applyBorder="1" applyAlignment="1">
      <alignment/>
    </xf>
    <xf numFmtId="0" fontId="4" fillId="8" borderId="14" xfId="0" applyFont="1" applyFill="1" applyBorder="1" applyAlignment="1">
      <alignment horizontal="right"/>
    </xf>
    <xf numFmtId="0" fontId="4" fillId="8" borderId="7" xfId="0" applyFont="1" applyFill="1" applyBorder="1" applyAlignment="1">
      <alignment horizontal="center"/>
    </xf>
    <xf numFmtId="0" fontId="0" fillId="8" borderId="8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8" borderId="10" xfId="0" applyFill="1" applyBorder="1" applyAlignment="1">
      <alignment/>
    </xf>
    <xf numFmtId="0" fontId="0" fillId="8" borderId="15" xfId="0" applyFill="1" applyBorder="1" applyAlignment="1">
      <alignment/>
    </xf>
    <xf numFmtId="0" fontId="0" fillId="0" borderId="15" xfId="0" applyBorder="1" applyAlignment="1">
      <alignment/>
    </xf>
    <xf numFmtId="2" fontId="0" fillId="8" borderId="15" xfId="0" applyNumberFormat="1" applyFill="1" applyBorder="1" applyAlignment="1">
      <alignment/>
    </xf>
    <xf numFmtId="0" fontId="0" fillId="0" borderId="1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 topLeftCell="B1">
      <selection activeCell="D24" sqref="D24"/>
    </sheetView>
  </sheetViews>
  <sheetFormatPr defaultColWidth="9.140625" defaultRowHeight="12.75"/>
  <cols>
    <col min="1" max="1" width="9.140625" style="0" hidden="1" customWidth="1"/>
    <col min="2" max="2" width="5.421875" style="1" customWidth="1"/>
    <col min="3" max="3" width="19.421875" style="0" bestFit="1" customWidth="1"/>
    <col min="4" max="4" width="20.421875" style="0" bestFit="1" customWidth="1"/>
    <col min="5" max="5" width="15.00390625" style="0" bestFit="1" customWidth="1"/>
    <col min="6" max="6" width="11.28125" style="0" customWidth="1"/>
    <col min="7" max="7" width="9.57421875" style="1" customWidth="1"/>
    <col min="8" max="10" width="7.7109375" style="1" customWidth="1"/>
    <col min="11" max="11" width="1.1484375" style="0" customWidth="1"/>
    <col min="12" max="13" width="6.8515625" style="1" customWidth="1"/>
  </cols>
  <sheetData>
    <row r="1" ht="18">
      <c r="B1" s="40" t="s">
        <v>92</v>
      </c>
    </row>
    <row r="2" ht="13.5" thickBot="1"/>
    <row r="3" spans="2:13" ht="13.5" thickBot="1">
      <c r="B3" s="46" t="s">
        <v>76</v>
      </c>
      <c r="C3" s="47" t="s">
        <v>77</v>
      </c>
      <c r="D3" s="48" t="s">
        <v>78</v>
      </c>
      <c r="E3" s="47" t="s">
        <v>89</v>
      </c>
      <c r="F3" s="5" t="s">
        <v>88</v>
      </c>
      <c r="G3" s="7" t="s">
        <v>91</v>
      </c>
      <c r="H3" s="4" t="s">
        <v>72</v>
      </c>
      <c r="I3" s="6" t="s">
        <v>73</v>
      </c>
      <c r="J3" s="7" t="s">
        <v>74</v>
      </c>
      <c r="K3" s="49"/>
      <c r="L3" s="4" t="s">
        <v>75</v>
      </c>
      <c r="M3" s="7" t="s">
        <v>76</v>
      </c>
    </row>
    <row r="4" spans="1:13" ht="12.75">
      <c r="A4">
        <v>1</v>
      </c>
      <c r="B4" s="31">
        <v>1</v>
      </c>
      <c r="C4" s="9" t="s">
        <v>0</v>
      </c>
      <c r="D4" s="10" t="s">
        <v>1</v>
      </c>
      <c r="E4" s="9" t="s">
        <v>8</v>
      </c>
      <c r="F4" s="27"/>
      <c r="G4" s="34">
        <v>0.99</v>
      </c>
      <c r="H4" s="32">
        <v>2</v>
      </c>
      <c r="I4" s="17">
        <v>1</v>
      </c>
      <c r="J4" s="18">
        <v>1</v>
      </c>
      <c r="K4" s="22"/>
      <c r="L4" s="24">
        <f aca="true" t="shared" si="0" ref="L4:L29">SUM(H4:J4)</f>
        <v>4</v>
      </c>
      <c r="M4" s="18">
        <f aca="true" t="shared" si="1" ref="M4:M11">RANK(L4,$L$4:$L$29,1)</f>
        <v>1</v>
      </c>
    </row>
    <row r="5" spans="1:13" ht="12.75">
      <c r="A5">
        <v>3</v>
      </c>
      <c r="B5" s="15">
        <f>1+B4</f>
        <v>2</v>
      </c>
      <c r="C5" s="11" t="s">
        <v>55</v>
      </c>
      <c r="D5" s="12" t="s">
        <v>56</v>
      </c>
      <c r="E5" s="11" t="s">
        <v>57</v>
      </c>
      <c r="F5" s="28"/>
      <c r="G5" s="35">
        <v>1.025</v>
      </c>
      <c r="H5" s="8">
        <v>1</v>
      </c>
      <c r="I5" s="3">
        <v>2</v>
      </c>
      <c r="J5" s="19">
        <v>3</v>
      </c>
      <c r="K5" s="23"/>
      <c r="L5" s="25">
        <f t="shared" si="0"/>
        <v>6</v>
      </c>
      <c r="M5" s="19">
        <f t="shared" si="1"/>
        <v>2</v>
      </c>
    </row>
    <row r="6" spans="1:13" ht="12.75">
      <c r="A6">
        <v>5</v>
      </c>
      <c r="B6" s="15">
        <f aca="true" t="shared" si="2" ref="B6:B29">1+B5</f>
        <v>3</v>
      </c>
      <c r="C6" s="11" t="s">
        <v>42</v>
      </c>
      <c r="D6" s="12" t="s">
        <v>43</v>
      </c>
      <c r="E6" s="11" t="s">
        <v>10</v>
      </c>
      <c r="F6" s="28" t="s">
        <v>44</v>
      </c>
      <c r="G6" s="36">
        <v>1.152</v>
      </c>
      <c r="H6" s="8">
        <v>3</v>
      </c>
      <c r="I6" s="3">
        <v>3</v>
      </c>
      <c r="J6" s="19">
        <v>5</v>
      </c>
      <c r="K6" s="23"/>
      <c r="L6" s="25">
        <f t="shared" si="0"/>
        <v>11</v>
      </c>
      <c r="M6" s="19">
        <f t="shared" si="1"/>
        <v>3</v>
      </c>
    </row>
    <row r="7" spans="1:13" ht="12.75">
      <c r="A7">
        <v>6</v>
      </c>
      <c r="B7" s="15">
        <f t="shared" si="2"/>
        <v>4</v>
      </c>
      <c r="C7" s="11" t="s">
        <v>46</v>
      </c>
      <c r="D7" s="12" t="s">
        <v>47</v>
      </c>
      <c r="E7" s="11" t="s">
        <v>10</v>
      </c>
      <c r="F7" s="28" t="s">
        <v>85</v>
      </c>
      <c r="G7" s="36">
        <v>1.152</v>
      </c>
      <c r="H7" s="8">
        <v>4</v>
      </c>
      <c r="I7" s="3">
        <v>7</v>
      </c>
      <c r="J7" s="19">
        <v>2</v>
      </c>
      <c r="K7" s="23"/>
      <c r="L7" s="25">
        <f t="shared" si="0"/>
        <v>13</v>
      </c>
      <c r="M7" s="19">
        <f t="shared" si="1"/>
        <v>4</v>
      </c>
    </row>
    <row r="8" spans="1:13" ht="12.75">
      <c r="A8">
        <v>2</v>
      </c>
      <c r="B8" s="15">
        <f t="shared" si="2"/>
        <v>5</v>
      </c>
      <c r="C8" s="11" t="s">
        <v>2</v>
      </c>
      <c r="D8" s="12" t="s">
        <v>3</v>
      </c>
      <c r="E8" s="11" t="s">
        <v>9</v>
      </c>
      <c r="F8" s="28"/>
      <c r="G8" s="35">
        <v>0.949</v>
      </c>
      <c r="H8" s="8">
        <v>6</v>
      </c>
      <c r="I8" s="3">
        <v>4</v>
      </c>
      <c r="J8" s="19">
        <v>8</v>
      </c>
      <c r="K8" s="23"/>
      <c r="L8" s="25">
        <f t="shared" si="0"/>
        <v>18</v>
      </c>
      <c r="M8" s="19">
        <f t="shared" si="1"/>
        <v>5</v>
      </c>
    </row>
    <row r="9" spans="1:13" ht="12.75">
      <c r="A9">
        <v>4</v>
      </c>
      <c r="B9" s="15">
        <f t="shared" si="2"/>
        <v>6</v>
      </c>
      <c r="C9" s="11" t="s">
        <v>58</v>
      </c>
      <c r="D9" s="12" t="s">
        <v>59</v>
      </c>
      <c r="E9" s="11" t="s">
        <v>60</v>
      </c>
      <c r="F9" s="28"/>
      <c r="G9" s="35">
        <v>1.005</v>
      </c>
      <c r="H9" s="8">
        <v>8</v>
      </c>
      <c r="I9" s="3">
        <v>6</v>
      </c>
      <c r="J9" s="19">
        <v>9</v>
      </c>
      <c r="K9" s="23"/>
      <c r="L9" s="25">
        <f t="shared" si="0"/>
        <v>23</v>
      </c>
      <c r="M9" s="19">
        <f t="shared" si="1"/>
        <v>6</v>
      </c>
    </row>
    <row r="10" spans="1:13" ht="12.75">
      <c r="A10">
        <v>9</v>
      </c>
      <c r="B10" s="15">
        <f t="shared" si="2"/>
        <v>7</v>
      </c>
      <c r="C10" s="11" t="s">
        <v>98</v>
      </c>
      <c r="D10" s="12" t="s">
        <v>99</v>
      </c>
      <c r="E10" s="11" t="s">
        <v>10</v>
      </c>
      <c r="F10" s="28" t="s">
        <v>87</v>
      </c>
      <c r="G10" s="36">
        <v>1.152</v>
      </c>
      <c r="H10" s="8">
        <v>9</v>
      </c>
      <c r="I10" s="3">
        <v>13</v>
      </c>
      <c r="J10" s="19">
        <v>7</v>
      </c>
      <c r="K10" s="23"/>
      <c r="L10" s="25">
        <f t="shared" si="0"/>
        <v>29</v>
      </c>
      <c r="M10" s="19">
        <f t="shared" si="1"/>
        <v>7</v>
      </c>
    </row>
    <row r="11" spans="1:13" ht="12.75">
      <c r="A11">
        <v>20</v>
      </c>
      <c r="B11" s="15">
        <f t="shared" si="2"/>
        <v>8</v>
      </c>
      <c r="C11" s="11" t="s">
        <v>51</v>
      </c>
      <c r="D11" s="12" t="s">
        <v>52</v>
      </c>
      <c r="E11" s="11" t="s">
        <v>10</v>
      </c>
      <c r="F11" s="28" t="s">
        <v>85</v>
      </c>
      <c r="G11" s="36">
        <v>1.152</v>
      </c>
      <c r="H11" s="8">
        <v>21</v>
      </c>
      <c r="I11" s="3">
        <v>8</v>
      </c>
      <c r="J11" s="38">
        <v>4</v>
      </c>
      <c r="K11" s="23"/>
      <c r="L11" s="25">
        <f t="shared" si="0"/>
        <v>33</v>
      </c>
      <c r="M11" s="19">
        <f t="shared" si="1"/>
        <v>8</v>
      </c>
    </row>
    <row r="12" spans="1:13" ht="12.75">
      <c r="A12">
        <v>7</v>
      </c>
      <c r="B12" s="15">
        <f t="shared" si="2"/>
        <v>9</v>
      </c>
      <c r="C12" s="11" t="s">
        <v>48</v>
      </c>
      <c r="D12" s="12" t="s">
        <v>49</v>
      </c>
      <c r="E12" s="11" t="s">
        <v>10</v>
      </c>
      <c r="F12" s="28" t="s">
        <v>50</v>
      </c>
      <c r="G12" s="36">
        <v>1.152</v>
      </c>
      <c r="H12" s="8">
        <v>5</v>
      </c>
      <c r="I12" s="45">
        <v>5</v>
      </c>
      <c r="J12" s="19">
        <v>23</v>
      </c>
      <c r="K12" s="23"/>
      <c r="L12" s="25">
        <f t="shared" si="0"/>
        <v>33</v>
      </c>
      <c r="M12" s="19">
        <v>9</v>
      </c>
    </row>
    <row r="13" spans="1:13" ht="12.75">
      <c r="A13">
        <v>16</v>
      </c>
      <c r="B13" s="15">
        <f t="shared" si="2"/>
        <v>10</v>
      </c>
      <c r="C13" s="11" t="s">
        <v>61</v>
      </c>
      <c r="D13" s="12" t="s">
        <v>62</v>
      </c>
      <c r="E13" s="11" t="s">
        <v>10</v>
      </c>
      <c r="F13" s="28" t="s">
        <v>63</v>
      </c>
      <c r="G13" s="36">
        <v>1.152</v>
      </c>
      <c r="H13" s="8">
        <v>17</v>
      </c>
      <c r="I13" s="3">
        <v>10</v>
      </c>
      <c r="J13" s="38">
        <v>6</v>
      </c>
      <c r="K13" s="23"/>
      <c r="L13" s="25">
        <f t="shared" si="0"/>
        <v>33</v>
      </c>
      <c r="M13" s="19">
        <v>10</v>
      </c>
    </row>
    <row r="14" spans="1:13" ht="12.75">
      <c r="A14">
        <v>15</v>
      </c>
      <c r="B14" s="15">
        <f t="shared" si="2"/>
        <v>11</v>
      </c>
      <c r="C14" s="11" t="s">
        <v>39</v>
      </c>
      <c r="D14" s="12" t="s">
        <v>40</v>
      </c>
      <c r="E14" s="11" t="s">
        <v>10</v>
      </c>
      <c r="F14" s="28" t="s">
        <v>41</v>
      </c>
      <c r="G14" s="36">
        <v>1.152</v>
      </c>
      <c r="H14" s="8">
        <v>16</v>
      </c>
      <c r="I14" s="3">
        <v>9</v>
      </c>
      <c r="J14" s="19">
        <v>12</v>
      </c>
      <c r="K14" s="23"/>
      <c r="L14" s="25">
        <f t="shared" si="0"/>
        <v>37</v>
      </c>
      <c r="M14" s="19">
        <f aca="true" t="shared" si="3" ref="M14:M19">RANK(L14,$L$4:$L$29,1)</f>
        <v>11</v>
      </c>
    </row>
    <row r="15" spans="1:13" ht="12.75">
      <c r="A15">
        <v>26</v>
      </c>
      <c r="B15" s="15">
        <f t="shared" si="2"/>
        <v>12</v>
      </c>
      <c r="C15" s="11" t="s">
        <v>36</v>
      </c>
      <c r="D15" s="12" t="s">
        <v>37</v>
      </c>
      <c r="E15" s="11" t="s">
        <v>10</v>
      </c>
      <c r="F15" s="28" t="s">
        <v>38</v>
      </c>
      <c r="G15" s="36">
        <v>1.152</v>
      </c>
      <c r="H15" s="8">
        <v>13</v>
      </c>
      <c r="I15" s="3">
        <v>17</v>
      </c>
      <c r="J15" s="19">
        <v>10</v>
      </c>
      <c r="K15" s="23"/>
      <c r="L15" s="25">
        <f t="shared" si="0"/>
        <v>40</v>
      </c>
      <c r="M15" s="19">
        <f t="shared" si="3"/>
        <v>12</v>
      </c>
    </row>
    <row r="16" spans="1:13" ht="12.75">
      <c r="A16">
        <v>8</v>
      </c>
      <c r="B16" s="15">
        <f t="shared" si="2"/>
        <v>13</v>
      </c>
      <c r="C16" s="11" t="s">
        <v>28</v>
      </c>
      <c r="D16" s="12" t="s">
        <v>105</v>
      </c>
      <c r="E16" s="11" t="s">
        <v>10</v>
      </c>
      <c r="F16" s="28" t="s">
        <v>80</v>
      </c>
      <c r="G16" s="36">
        <v>1.152</v>
      </c>
      <c r="H16" s="8">
        <v>7</v>
      </c>
      <c r="I16" s="3">
        <v>11</v>
      </c>
      <c r="J16" s="19">
        <v>23</v>
      </c>
      <c r="K16" s="23"/>
      <c r="L16" s="25">
        <f t="shared" si="0"/>
        <v>41</v>
      </c>
      <c r="M16" s="19">
        <f t="shared" si="3"/>
        <v>13</v>
      </c>
    </row>
    <row r="17" spans="1:13" ht="12.75">
      <c r="A17">
        <v>13</v>
      </c>
      <c r="B17" s="15">
        <f t="shared" si="2"/>
        <v>14</v>
      </c>
      <c r="C17" s="11" t="s">
        <v>33</v>
      </c>
      <c r="D17" s="12" t="s">
        <v>34</v>
      </c>
      <c r="E17" s="11" t="s">
        <v>10</v>
      </c>
      <c r="F17" s="28" t="s">
        <v>35</v>
      </c>
      <c r="G17" s="36">
        <v>1.152</v>
      </c>
      <c r="H17" s="8">
        <v>15</v>
      </c>
      <c r="I17" s="3">
        <v>14</v>
      </c>
      <c r="J17" s="19">
        <v>15</v>
      </c>
      <c r="K17" s="23"/>
      <c r="L17" s="25">
        <f t="shared" si="0"/>
        <v>44</v>
      </c>
      <c r="M17" s="19">
        <f t="shared" si="3"/>
        <v>14</v>
      </c>
    </row>
    <row r="18" spans="1:13" ht="12.75">
      <c r="A18">
        <v>14</v>
      </c>
      <c r="B18" s="15">
        <f t="shared" si="2"/>
        <v>15</v>
      </c>
      <c r="C18" s="11" t="s">
        <v>11</v>
      </c>
      <c r="D18" s="12" t="s">
        <v>12</v>
      </c>
      <c r="E18" s="11" t="s">
        <v>13</v>
      </c>
      <c r="F18" s="28"/>
      <c r="G18" s="35">
        <v>1.181</v>
      </c>
      <c r="H18" s="8">
        <v>12</v>
      </c>
      <c r="I18" s="3">
        <v>22</v>
      </c>
      <c r="J18" s="19">
        <v>11</v>
      </c>
      <c r="K18" s="23"/>
      <c r="L18" s="25">
        <f t="shared" si="0"/>
        <v>45</v>
      </c>
      <c r="M18" s="19">
        <f t="shared" si="3"/>
        <v>15</v>
      </c>
    </row>
    <row r="19" spans="1:13" ht="12.75">
      <c r="A19">
        <v>10</v>
      </c>
      <c r="B19" s="15">
        <f t="shared" si="2"/>
        <v>16</v>
      </c>
      <c r="C19" s="11" t="s">
        <v>66</v>
      </c>
      <c r="D19" s="12" t="s">
        <v>31</v>
      </c>
      <c r="E19" s="11" t="s">
        <v>10</v>
      </c>
      <c r="F19" s="28" t="s">
        <v>32</v>
      </c>
      <c r="G19" s="36">
        <v>1.152</v>
      </c>
      <c r="H19" s="39">
        <v>10</v>
      </c>
      <c r="I19" s="3">
        <v>15</v>
      </c>
      <c r="J19" s="19">
        <v>23</v>
      </c>
      <c r="K19" s="23"/>
      <c r="L19" s="25">
        <f t="shared" si="0"/>
        <v>48</v>
      </c>
      <c r="M19" s="19">
        <f t="shared" si="3"/>
        <v>16</v>
      </c>
    </row>
    <row r="20" spans="1:13" ht="12.75">
      <c r="A20">
        <v>12</v>
      </c>
      <c r="B20" s="15">
        <f>1+B19</f>
        <v>17</v>
      </c>
      <c r="C20" s="11" t="s">
        <v>14</v>
      </c>
      <c r="D20" s="12" t="s">
        <v>15</v>
      </c>
      <c r="E20" s="11" t="s">
        <v>16</v>
      </c>
      <c r="F20" s="28" t="s">
        <v>82</v>
      </c>
      <c r="G20" s="35">
        <v>1.181</v>
      </c>
      <c r="H20" s="39">
        <v>11</v>
      </c>
      <c r="I20" s="3">
        <v>23</v>
      </c>
      <c r="J20" s="19">
        <v>14</v>
      </c>
      <c r="K20" s="23"/>
      <c r="L20" s="25">
        <f>SUM(H20:J20)</f>
        <v>48</v>
      </c>
      <c r="M20" s="19">
        <v>17</v>
      </c>
    </row>
    <row r="21" spans="1:13" ht="12.75">
      <c r="A21">
        <v>22</v>
      </c>
      <c r="B21" s="15">
        <f>1+B20</f>
        <v>18</v>
      </c>
      <c r="C21" s="11" t="s">
        <v>64</v>
      </c>
      <c r="D21" s="12" t="s">
        <v>79</v>
      </c>
      <c r="E21" s="11" t="s">
        <v>10</v>
      </c>
      <c r="F21" s="28" t="s">
        <v>65</v>
      </c>
      <c r="G21" s="36">
        <v>1.152</v>
      </c>
      <c r="H21" s="8">
        <v>23</v>
      </c>
      <c r="I21" s="45">
        <v>12</v>
      </c>
      <c r="J21" s="19">
        <v>13</v>
      </c>
      <c r="K21" s="23"/>
      <c r="L21" s="25">
        <f>SUM(H21:J21)</f>
        <v>48</v>
      </c>
      <c r="M21" s="19">
        <v>18</v>
      </c>
    </row>
    <row r="22" spans="1:13" ht="12.75">
      <c r="A22">
        <v>11</v>
      </c>
      <c r="B22" s="15">
        <f t="shared" si="2"/>
        <v>19</v>
      </c>
      <c r="C22" s="11" t="s">
        <v>19</v>
      </c>
      <c r="D22" s="12" t="s">
        <v>20</v>
      </c>
      <c r="E22" s="11" t="s">
        <v>10</v>
      </c>
      <c r="F22" s="28" t="s">
        <v>81</v>
      </c>
      <c r="G22" s="36">
        <v>1.152</v>
      </c>
      <c r="H22" s="8">
        <v>14</v>
      </c>
      <c r="I22" s="3">
        <v>24</v>
      </c>
      <c r="J22" s="19">
        <v>16</v>
      </c>
      <c r="K22" s="23"/>
      <c r="L22" s="25">
        <f t="shared" si="0"/>
        <v>54</v>
      </c>
      <c r="M22" s="19">
        <f>RANK(L22,$L$4:$L$29,1)</f>
        <v>19</v>
      </c>
    </row>
    <row r="23" spans="1:13" ht="12.75">
      <c r="A23">
        <v>23</v>
      </c>
      <c r="B23" s="15">
        <f t="shared" si="2"/>
        <v>20</v>
      </c>
      <c r="C23" s="11" t="s">
        <v>24</v>
      </c>
      <c r="D23" s="12" t="s">
        <v>25</v>
      </c>
      <c r="E23" s="11" t="s">
        <v>10</v>
      </c>
      <c r="F23" s="28" t="s">
        <v>26</v>
      </c>
      <c r="G23" s="36">
        <v>1.152</v>
      </c>
      <c r="H23" s="8">
        <v>18</v>
      </c>
      <c r="I23" s="3">
        <v>16</v>
      </c>
      <c r="J23" s="19">
        <v>23</v>
      </c>
      <c r="K23" s="23"/>
      <c r="L23" s="25">
        <f t="shared" si="0"/>
        <v>57</v>
      </c>
      <c r="M23" s="19">
        <f>RANK(L23,$L$4:$L$29,1)</f>
        <v>20</v>
      </c>
    </row>
    <row r="24" spans="1:13" ht="12.75">
      <c r="A24">
        <v>18</v>
      </c>
      <c r="B24" s="15">
        <f t="shared" si="2"/>
        <v>21</v>
      </c>
      <c r="C24" s="11" t="s">
        <v>53</v>
      </c>
      <c r="D24" s="12" t="s">
        <v>107</v>
      </c>
      <c r="E24" s="11" t="s">
        <v>10</v>
      </c>
      <c r="F24" s="28" t="s">
        <v>54</v>
      </c>
      <c r="G24" s="36">
        <v>1.152</v>
      </c>
      <c r="H24" s="8">
        <v>19</v>
      </c>
      <c r="I24" s="3">
        <v>21</v>
      </c>
      <c r="J24" s="19">
        <v>18</v>
      </c>
      <c r="K24" s="23"/>
      <c r="L24" s="25">
        <f t="shared" si="0"/>
        <v>58</v>
      </c>
      <c r="M24" s="19">
        <f>RANK(L24,$L$4:$L$29,1)</f>
        <v>21</v>
      </c>
    </row>
    <row r="25" spans="1:13" ht="12.75">
      <c r="A25">
        <v>21</v>
      </c>
      <c r="B25" s="15">
        <f t="shared" si="2"/>
        <v>22</v>
      </c>
      <c r="C25" s="11" t="s">
        <v>17</v>
      </c>
      <c r="D25" s="12" t="s">
        <v>18</v>
      </c>
      <c r="E25" s="11" t="s">
        <v>16</v>
      </c>
      <c r="F25" s="28" t="s">
        <v>84</v>
      </c>
      <c r="G25" s="35">
        <v>1.181</v>
      </c>
      <c r="H25" s="8">
        <v>22</v>
      </c>
      <c r="I25" s="3">
        <v>18</v>
      </c>
      <c r="J25" s="19">
        <v>19</v>
      </c>
      <c r="K25" s="23"/>
      <c r="L25" s="25">
        <f t="shared" si="0"/>
        <v>59</v>
      </c>
      <c r="M25" s="19">
        <f>RANK(L25,$L$4:$L$29,1)</f>
        <v>22</v>
      </c>
    </row>
    <row r="26" spans="1:13" ht="12.75">
      <c r="A26">
        <v>25</v>
      </c>
      <c r="B26" s="15">
        <f t="shared" si="2"/>
        <v>23</v>
      </c>
      <c r="C26" s="11" t="s">
        <v>101</v>
      </c>
      <c r="D26" s="12" t="s">
        <v>100</v>
      </c>
      <c r="E26" s="11" t="s">
        <v>10</v>
      </c>
      <c r="F26" s="28" t="s">
        <v>86</v>
      </c>
      <c r="G26" s="36">
        <v>1.152</v>
      </c>
      <c r="H26" s="8">
        <v>27</v>
      </c>
      <c r="I26" s="3">
        <v>20</v>
      </c>
      <c r="J26" s="3">
        <v>17</v>
      </c>
      <c r="K26" s="23"/>
      <c r="L26" s="25">
        <f t="shared" si="0"/>
        <v>64</v>
      </c>
      <c r="M26" s="19">
        <f>RANK(L26,$L$4:$L$29,1)</f>
        <v>23</v>
      </c>
    </row>
    <row r="27" spans="1:13" ht="12.75">
      <c r="A27">
        <v>17</v>
      </c>
      <c r="B27" s="15">
        <f t="shared" si="2"/>
        <v>24</v>
      </c>
      <c r="C27" s="11" t="s">
        <v>22</v>
      </c>
      <c r="D27" s="12" t="s">
        <v>23</v>
      </c>
      <c r="E27" s="11" t="s">
        <v>10</v>
      </c>
      <c r="F27" s="28" t="s">
        <v>27</v>
      </c>
      <c r="G27" s="36">
        <v>1.152</v>
      </c>
      <c r="H27" s="8">
        <v>24</v>
      </c>
      <c r="I27" s="3">
        <v>19</v>
      </c>
      <c r="J27" s="19">
        <v>22</v>
      </c>
      <c r="K27" s="23"/>
      <c r="L27" s="25">
        <f t="shared" si="0"/>
        <v>65</v>
      </c>
      <c r="M27" s="19">
        <v>24</v>
      </c>
    </row>
    <row r="28" spans="1:13" ht="12.75">
      <c r="A28">
        <v>19</v>
      </c>
      <c r="B28" s="15">
        <f t="shared" si="2"/>
        <v>25</v>
      </c>
      <c r="C28" s="11" t="s">
        <v>70</v>
      </c>
      <c r="D28" s="12" t="s">
        <v>21</v>
      </c>
      <c r="E28" s="11" t="s">
        <v>16</v>
      </c>
      <c r="F28" s="28" t="s">
        <v>83</v>
      </c>
      <c r="G28" s="35">
        <v>1.181</v>
      </c>
      <c r="H28" s="8">
        <v>20</v>
      </c>
      <c r="I28" s="3">
        <v>26</v>
      </c>
      <c r="J28" s="19">
        <v>20</v>
      </c>
      <c r="K28" s="23"/>
      <c r="L28" s="25">
        <f t="shared" si="0"/>
        <v>66</v>
      </c>
      <c r="M28" s="19">
        <f>RANK(L28,$L$4:$L$29,1)</f>
        <v>25</v>
      </c>
    </row>
    <row r="29" spans="1:13" ht="13.5" thickBot="1">
      <c r="A29">
        <v>24</v>
      </c>
      <c r="B29" s="16">
        <f t="shared" si="2"/>
        <v>26</v>
      </c>
      <c r="C29" s="13" t="s">
        <v>90</v>
      </c>
      <c r="D29" s="14" t="s">
        <v>104</v>
      </c>
      <c r="E29" s="13" t="s">
        <v>10</v>
      </c>
      <c r="F29" s="29" t="s">
        <v>45</v>
      </c>
      <c r="G29" s="37">
        <v>1.152</v>
      </c>
      <c r="H29" s="33">
        <v>27</v>
      </c>
      <c r="I29" s="20">
        <v>25</v>
      </c>
      <c r="J29" s="21">
        <v>21</v>
      </c>
      <c r="K29" s="30"/>
      <c r="L29" s="26">
        <f t="shared" si="0"/>
        <v>73</v>
      </c>
      <c r="M29" s="21">
        <f>RANK(L29,$L$4:$L$29,1)</f>
        <v>26</v>
      </c>
    </row>
    <row r="34" ht="12.75">
      <c r="C34" s="44"/>
    </row>
    <row r="35" ht="12.75">
      <c r="C35" s="44"/>
    </row>
    <row r="36" ht="12.75">
      <c r="C36" s="44"/>
    </row>
    <row r="37" ht="12.75">
      <c r="C37" s="44"/>
    </row>
    <row r="38" ht="12.75">
      <c r="C38" s="44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D21" sqref="D21"/>
    </sheetView>
  </sheetViews>
  <sheetFormatPr defaultColWidth="9.140625" defaultRowHeight="12.75"/>
  <cols>
    <col min="1" max="1" width="4.00390625" style="0" customWidth="1"/>
    <col min="2" max="2" width="5.7109375" style="0" hidden="1" customWidth="1"/>
    <col min="3" max="3" width="19.421875" style="0" bestFit="1" customWidth="1"/>
    <col min="4" max="4" width="20.421875" style="0" bestFit="1" customWidth="1"/>
    <col min="5" max="5" width="15.00390625" style="0" bestFit="1" customWidth="1"/>
    <col min="6" max="6" width="7.421875" style="0" customWidth="1"/>
    <col min="7" max="8" width="4.7109375" style="0" customWidth="1"/>
    <col min="11" max="11" width="15.140625" style="1" customWidth="1"/>
    <col min="12" max="12" width="2.00390625" style="0" customWidth="1"/>
  </cols>
  <sheetData>
    <row r="1" ht="13.5" thickBot="1">
      <c r="C1" s="41" t="s">
        <v>106</v>
      </c>
    </row>
    <row r="2" spans="1:11" s="41" customFormat="1" ht="12.75">
      <c r="A2" s="50" t="s">
        <v>76</v>
      </c>
      <c r="B2" s="51"/>
      <c r="C2" s="52" t="s">
        <v>93</v>
      </c>
      <c r="D2" s="52" t="s">
        <v>78</v>
      </c>
      <c r="E2" s="52" t="s">
        <v>89</v>
      </c>
      <c r="F2" s="52" t="s">
        <v>94</v>
      </c>
      <c r="G2" s="53" t="s">
        <v>95</v>
      </c>
      <c r="H2" s="53" t="s">
        <v>96</v>
      </c>
      <c r="I2" s="53" t="s">
        <v>96</v>
      </c>
      <c r="J2" s="53" t="s">
        <v>97</v>
      </c>
      <c r="K2" s="54" t="s">
        <v>102</v>
      </c>
    </row>
    <row r="3" spans="1:11" ht="12.75">
      <c r="A3" s="55">
        <v>1</v>
      </c>
      <c r="B3" s="42">
        <v>1</v>
      </c>
      <c r="C3" s="2" t="s">
        <v>0</v>
      </c>
      <c r="D3" s="2" t="s">
        <v>1</v>
      </c>
      <c r="E3" s="2" t="s">
        <v>8</v>
      </c>
      <c r="F3" s="2"/>
      <c r="G3" s="2">
        <v>34</v>
      </c>
      <c r="H3" s="2">
        <v>56</v>
      </c>
      <c r="I3" s="42">
        <f aca="true" t="shared" si="0" ref="I3:I28">G3*60+H3</f>
        <v>2096</v>
      </c>
      <c r="J3" s="43">
        <f>I3/0.99</f>
        <v>2117.1717171717173</v>
      </c>
      <c r="K3" s="56">
        <f aca="true" t="shared" si="1" ref="K3:K26">RANK(J3,$J$3:$J$28,1)</f>
        <v>2</v>
      </c>
    </row>
    <row r="4" spans="1:11" ht="12.75">
      <c r="A4" s="55">
        <f>1+A3</f>
        <v>2</v>
      </c>
      <c r="B4" s="42">
        <v>2</v>
      </c>
      <c r="C4" s="2" t="s">
        <v>2</v>
      </c>
      <c r="D4" s="2" t="s">
        <v>3</v>
      </c>
      <c r="E4" s="2" t="s">
        <v>9</v>
      </c>
      <c r="F4" s="2"/>
      <c r="G4" s="2">
        <v>35</v>
      </c>
      <c r="H4" s="2">
        <v>12</v>
      </c>
      <c r="I4" s="42">
        <f t="shared" si="0"/>
        <v>2112</v>
      </c>
      <c r="J4" s="43">
        <f>I4/0.949</f>
        <v>2225.50052687039</v>
      </c>
      <c r="K4" s="56">
        <f t="shared" si="1"/>
        <v>6</v>
      </c>
    </row>
    <row r="5" spans="1:11" ht="12.75">
      <c r="A5" s="55">
        <f aca="true" t="shared" si="2" ref="A5:A28">1+A4</f>
        <v>3</v>
      </c>
      <c r="B5" s="42">
        <v>3</v>
      </c>
      <c r="C5" s="2" t="s">
        <v>55</v>
      </c>
      <c r="D5" s="2" t="s">
        <v>56</v>
      </c>
      <c r="E5" s="2" t="s">
        <v>57</v>
      </c>
      <c r="F5" s="2"/>
      <c r="G5" s="2">
        <v>35</v>
      </c>
      <c r="H5" s="2">
        <v>49</v>
      </c>
      <c r="I5" s="42">
        <f t="shared" si="0"/>
        <v>2149</v>
      </c>
      <c r="J5" s="43">
        <f>I5/1.025</f>
        <v>2096.585365853659</v>
      </c>
      <c r="K5" s="56">
        <f t="shared" si="1"/>
        <v>1</v>
      </c>
    </row>
    <row r="6" spans="1:11" ht="12.75">
      <c r="A6" s="55">
        <f t="shared" si="2"/>
        <v>4</v>
      </c>
      <c r="B6" s="42">
        <v>4</v>
      </c>
      <c r="C6" s="2" t="s">
        <v>58</v>
      </c>
      <c r="D6" s="2" t="s">
        <v>59</v>
      </c>
      <c r="E6" s="2" t="s">
        <v>60</v>
      </c>
      <c r="F6" s="2"/>
      <c r="G6" s="2">
        <v>38</v>
      </c>
      <c r="H6" s="2">
        <v>49</v>
      </c>
      <c r="I6" s="42">
        <f t="shared" si="0"/>
        <v>2329</v>
      </c>
      <c r="J6" s="43">
        <f>I6/1.005</f>
        <v>2317.4129353233834</v>
      </c>
      <c r="K6" s="56">
        <f t="shared" si="1"/>
        <v>8</v>
      </c>
    </row>
    <row r="7" spans="1:11" ht="12.75">
      <c r="A7" s="55">
        <f t="shared" si="2"/>
        <v>5</v>
      </c>
      <c r="B7" s="42">
        <v>5</v>
      </c>
      <c r="C7" s="2" t="s">
        <v>42</v>
      </c>
      <c r="D7" s="2" t="s">
        <v>43</v>
      </c>
      <c r="E7" s="2" t="s">
        <v>10</v>
      </c>
      <c r="F7" s="2" t="s">
        <v>44</v>
      </c>
      <c r="G7" s="2">
        <v>41</v>
      </c>
      <c r="H7" s="2">
        <v>7</v>
      </c>
      <c r="I7" s="42">
        <f t="shared" si="0"/>
        <v>2467</v>
      </c>
      <c r="J7" s="43">
        <f aca="true" t="shared" si="3" ref="J7:J14">I7/1.152</f>
        <v>2141.4930555555557</v>
      </c>
      <c r="K7" s="56">
        <f t="shared" si="1"/>
        <v>3</v>
      </c>
    </row>
    <row r="8" spans="1:11" ht="12.75">
      <c r="A8" s="55">
        <f t="shared" si="2"/>
        <v>6</v>
      </c>
      <c r="B8" s="42">
        <v>6</v>
      </c>
      <c r="C8" s="2" t="s">
        <v>46</v>
      </c>
      <c r="D8" s="2" t="s">
        <v>47</v>
      </c>
      <c r="E8" s="2" t="s">
        <v>10</v>
      </c>
      <c r="F8" s="2"/>
      <c r="G8" s="2">
        <v>41</v>
      </c>
      <c r="H8" s="2">
        <v>38</v>
      </c>
      <c r="I8" s="42">
        <f t="shared" si="0"/>
        <v>2498</v>
      </c>
      <c r="J8" s="43">
        <f t="shared" si="3"/>
        <v>2168.402777777778</v>
      </c>
      <c r="K8" s="56">
        <f t="shared" si="1"/>
        <v>4</v>
      </c>
    </row>
    <row r="9" spans="1:11" ht="12.75">
      <c r="A9" s="55">
        <f t="shared" si="2"/>
        <v>7</v>
      </c>
      <c r="B9" s="42">
        <v>7</v>
      </c>
      <c r="C9" s="2" t="s">
        <v>48</v>
      </c>
      <c r="D9" s="2" t="s">
        <v>49</v>
      </c>
      <c r="E9" s="2" t="s">
        <v>10</v>
      </c>
      <c r="F9" s="2" t="s">
        <v>50</v>
      </c>
      <c r="G9" s="2">
        <v>42</v>
      </c>
      <c r="H9" s="2">
        <v>10</v>
      </c>
      <c r="I9" s="42">
        <f t="shared" si="0"/>
        <v>2530</v>
      </c>
      <c r="J9" s="43">
        <f t="shared" si="3"/>
        <v>2196.1805555555557</v>
      </c>
      <c r="K9" s="56">
        <f t="shared" si="1"/>
        <v>5</v>
      </c>
    </row>
    <row r="10" spans="1:11" ht="12.75">
      <c r="A10" s="55">
        <f t="shared" si="2"/>
        <v>8</v>
      </c>
      <c r="B10" s="42">
        <v>8</v>
      </c>
      <c r="C10" s="2" t="s">
        <v>28</v>
      </c>
      <c r="D10" s="2" t="s">
        <v>105</v>
      </c>
      <c r="E10" s="2" t="s">
        <v>10</v>
      </c>
      <c r="F10" s="2" t="s">
        <v>30</v>
      </c>
      <c r="G10" s="2">
        <v>43</v>
      </c>
      <c r="H10" s="2">
        <v>39</v>
      </c>
      <c r="I10" s="42">
        <f t="shared" si="0"/>
        <v>2619</v>
      </c>
      <c r="J10" s="43">
        <f t="shared" si="3"/>
        <v>2273.4375</v>
      </c>
      <c r="K10" s="56">
        <f t="shared" si="1"/>
        <v>7</v>
      </c>
    </row>
    <row r="11" spans="1:11" ht="12.75">
      <c r="A11" s="55">
        <f t="shared" si="2"/>
        <v>9</v>
      </c>
      <c r="B11" s="42">
        <v>9</v>
      </c>
      <c r="C11" s="2" t="s">
        <v>5</v>
      </c>
      <c r="D11" s="2" t="s">
        <v>4</v>
      </c>
      <c r="E11" s="2" t="s">
        <v>10</v>
      </c>
      <c r="F11" s="2"/>
      <c r="G11" s="2">
        <v>45</v>
      </c>
      <c r="H11" s="2">
        <v>25</v>
      </c>
      <c r="I11" s="42">
        <f t="shared" si="0"/>
        <v>2725</v>
      </c>
      <c r="J11" s="43">
        <f t="shared" si="3"/>
        <v>2365.451388888889</v>
      </c>
      <c r="K11" s="56">
        <f t="shared" si="1"/>
        <v>9</v>
      </c>
    </row>
    <row r="12" spans="1:11" ht="12.75">
      <c r="A12" s="55">
        <f t="shared" si="2"/>
        <v>10</v>
      </c>
      <c r="B12" s="42">
        <v>10</v>
      </c>
      <c r="C12" s="2" t="s">
        <v>66</v>
      </c>
      <c r="D12" s="2" t="s">
        <v>31</v>
      </c>
      <c r="E12" s="2" t="s">
        <v>10</v>
      </c>
      <c r="F12" s="2" t="s">
        <v>32</v>
      </c>
      <c r="G12" s="2">
        <v>45</v>
      </c>
      <c r="H12" s="2">
        <v>57</v>
      </c>
      <c r="I12" s="42">
        <f t="shared" si="0"/>
        <v>2757</v>
      </c>
      <c r="J12" s="43">
        <f t="shared" si="3"/>
        <v>2393.229166666667</v>
      </c>
      <c r="K12" s="56">
        <f t="shared" si="1"/>
        <v>10</v>
      </c>
    </row>
    <row r="13" spans="1:11" ht="12.75">
      <c r="A13" s="55">
        <f t="shared" si="2"/>
        <v>11</v>
      </c>
      <c r="B13" s="42">
        <v>26</v>
      </c>
      <c r="C13" s="2" t="s">
        <v>36</v>
      </c>
      <c r="D13" s="2" t="s">
        <v>37</v>
      </c>
      <c r="E13" s="2" t="s">
        <v>10</v>
      </c>
      <c r="F13" s="2" t="s">
        <v>38</v>
      </c>
      <c r="G13" s="2">
        <v>47</v>
      </c>
      <c r="H13" s="2">
        <v>40</v>
      </c>
      <c r="I13" s="42">
        <f t="shared" si="0"/>
        <v>2860</v>
      </c>
      <c r="J13" s="43">
        <f t="shared" si="3"/>
        <v>2482.638888888889</v>
      </c>
      <c r="K13" s="56">
        <f t="shared" si="1"/>
        <v>13</v>
      </c>
    </row>
    <row r="14" spans="1:11" ht="12.75">
      <c r="A14" s="55">
        <f t="shared" si="2"/>
        <v>12</v>
      </c>
      <c r="B14" s="42">
        <v>11</v>
      </c>
      <c r="C14" s="2" t="s">
        <v>19</v>
      </c>
      <c r="D14" s="2" t="s">
        <v>20</v>
      </c>
      <c r="E14" s="2" t="s">
        <v>10</v>
      </c>
      <c r="F14" s="2" t="s">
        <v>71</v>
      </c>
      <c r="G14" s="2">
        <v>47</v>
      </c>
      <c r="H14" s="2">
        <v>46</v>
      </c>
      <c r="I14" s="42">
        <f t="shared" si="0"/>
        <v>2866</v>
      </c>
      <c r="J14" s="43">
        <f t="shared" si="3"/>
        <v>2487.8472222222226</v>
      </c>
      <c r="K14" s="56">
        <f t="shared" si="1"/>
        <v>14</v>
      </c>
    </row>
    <row r="15" spans="1:11" ht="12.75">
      <c r="A15" s="55">
        <f t="shared" si="2"/>
        <v>13</v>
      </c>
      <c r="B15" s="42">
        <v>12</v>
      </c>
      <c r="C15" s="2" t="s">
        <v>14</v>
      </c>
      <c r="D15" s="2" t="s">
        <v>15</v>
      </c>
      <c r="E15" s="2" t="s">
        <v>16</v>
      </c>
      <c r="F15" s="2" t="s">
        <v>67</v>
      </c>
      <c r="G15" s="2">
        <v>47</v>
      </c>
      <c r="H15" s="2">
        <v>50</v>
      </c>
      <c r="I15" s="42">
        <f t="shared" si="0"/>
        <v>2870</v>
      </c>
      <c r="J15" s="43">
        <f>I15/1.181</f>
        <v>2430.1439458086365</v>
      </c>
      <c r="K15" s="56">
        <f t="shared" si="1"/>
        <v>11</v>
      </c>
    </row>
    <row r="16" spans="1:11" ht="12.75">
      <c r="A16" s="55">
        <f t="shared" si="2"/>
        <v>14</v>
      </c>
      <c r="B16" s="42">
        <v>13</v>
      </c>
      <c r="C16" s="2" t="s">
        <v>33</v>
      </c>
      <c r="D16" s="2" t="s">
        <v>34</v>
      </c>
      <c r="E16" s="2" t="s">
        <v>10</v>
      </c>
      <c r="F16" s="2" t="s">
        <v>35</v>
      </c>
      <c r="G16" s="2">
        <v>47</v>
      </c>
      <c r="H16" s="2">
        <v>55</v>
      </c>
      <c r="I16" s="42">
        <f t="shared" si="0"/>
        <v>2875</v>
      </c>
      <c r="J16" s="43">
        <f>I16/1.152</f>
        <v>2495.6597222222226</v>
      </c>
      <c r="K16" s="56">
        <f t="shared" si="1"/>
        <v>15</v>
      </c>
    </row>
    <row r="17" spans="1:11" ht="12.75">
      <c r="A17" s="55">
        <f t="shared" si="2"/>
        <v>15</v>
      </c>
      <c r="B17" s="42">
        <v>14</v>
      </c>
      <c r="C17" s="2" t="s">
        <v>11</v>
      </c>
      <c r="D17" s="2" t="s">
        <v>12</v>
      </c>
      <c r="E17" s="2" t="s">
        <v>13</v>
      </c>
      <c r="F17" s="2"/>
      <c r="G17" s="2">
        <v>48</v>
      </c>
      <c r="H17" s="2">
        <v>30</v>
      </c>
      <c r="I17" s="42">
        <f t="shared" si="0"/>
        <v>2910</v>
      </c>
      <c r="J17" s="43">
        <f>I17/1.181</f>
        <v>2464.013547840813</v>
      </c>
      <c r="K17" s="56">
        <f t="shared" si="1"/>
        <v>12</v>
      </c>
    </row>
    <row r="18" spans="1:11" ht="12.75">
      <c r="A18" s="55">
        <f t="shared" si="2"/>
        <v>16</v>
      </c>
      <c r="B18" s="42">
        <v>15</v>
      </c>
      <c r="C18" s="2" t="s">
        <v>39</v>
      </c>
      <c r="D18" s="2" t="s">
        <v>40</v>
      </c>
      <c r="E18" s="2" t="s">
        <v>10</v>
      </c>
      <c r="F18" s="2" t="s">
        <v>41</v>
      </c>
      <c r="G18" s="2">
        <v>48</v>
      </c>
      <c r="H18" s="2">
        <v>35</v>
      </c>
      <c r="I18" s="42">
        <f t="shared" si="0"/>
        <v>2915</v>
      </c>
      <c r="J18" s="43">
        <f>I18/1.152</f>
        <v>2530.381944444445</v>
      </c>
      <c r="K18" s="56">
        <f t="shared" si="1"/>
        <v>16</v>
      </c>
    </row>
    <row r="19" spans="1:11" ht="12.75">
      <c r="A19" s="55">
        <f t="shared" si="2"/>
        <v>17</v>
      </c>
      <c r="B19" s="42">
        <v>16</v>
      </c>
      <c r="C19" s="2" t="s">
        <v>61</v>
      </c>
      <c r="D19" s="2" t="s">
        <v>62</v>
      </c>
      <c r="E19" s="2" t="s">
        <v>10</v>
      </c>
      <c r="F19" s="2" t="s">
        <v>63</v>
      </c>
      <c r="G19" s="2">
        <v>49</v>
      </c>
      <c r="H19" s="2">
        <v>7</v>
      </c>
      <c r="I19" s="42">
        <f t="shared" si="0"/>
        <v>2947</v>
      </c>
      <c r="J19" s="43">
        <f>I19/1.152</f>
        <v>2558.1597222222226</v>
      </c>
      <c r="K19" s="56">
        <f t="shared" si="1"/>
        <v>17</v>
      </c>
    </row>
    <row r="20" spans="1:11" ht="12.75">
      <c r="A20" s="55">
        <f t="shared" si="2"/>
        <v>18</v>
      </c>
      <c r="B20" s="42">
        <v>23</v>
      </c>
      <c r="C20" s="2" t="s">
        <v>24</v>
      </c>
      <c r="D20" s="2" t="s">
        <v>25</v>
      </c>
      <c r="E20" s="2" t="s">
        <v>10</v>
      </c>
      <c r="F20" s="2" t="s">
        <v>26</v>
      </c>
      <c r="G20" s="2">
        <v>49</v>
      </c>
      <c r="H20" s="2">
        <v>8</v>
      </c>
      <c r="I20" s="42">
        <f t="shared" si="0"/>
        <v>2948</v>
      </c>
      <c r="J20" s="43">
        <f>I20/1.152</f>
        <v>2559.027777777778</v>
      </c>
      <c r="K20" s="56">
        <f t="shared" si="1"/>
        <v>18</v>
      </c>
    </row>
    <row r="21" spans="1:11" ht="12.75">
      <c r="A21" s="55">
        <f t="shared" si="2"/>
        <v>19</v>
      </c>
      <c r="B21" s="42">
        <v>18</v>
      </c>
      <c r="C21" s="2" t="s">
        <v>53</v>
      </c>
      <c r="D21" s="2" t="s">
        <v>107</v>
      </c>
      <c r="E21" s="2" t="s">
        <v>10</v>
      </c>
      <c r="F21" s="2" t="s">
        <v>54</v>
      </c>
      <c r="G21" s="2">
        <v>49</v>
      </c>
      <c r="H21" s="2">
        <v>15</v>
      </c>
      <c r="I21" s="42">
        <f t="shared" si="0"/>
        <v>2955</v>
      </c>
      <c r="J21" s="43">
        <f>I21/1.152</f>
        <v>2565.104166666667</v>
      </c>
      <c r="K21" s="56">
        <f t="shared" si="1"/>
        <v>19</v>
      </c>
    </row>
    <row r="22" spans="1:11" ht="12.75">
      <c r="A22" s="55">
        <f t="shared" si="2"/>
        <v>20</v>
      </c>
      <c r="B22" s="42">
        <v>19</v>
      </c>
      <c r="C22" s="2" t="s">
        <v>70</v>
      </c>
      <c r="D22" s="2" t="s">
        <v>21</v>
      </c>
      <c r="E22" s="2" t="s">
        <v>16</v>
      </c>
      <c r="F22" s="2" t="s">
        <v>69</v>
      </c>
      <c r="G22" s="2">
        <v>51</v>
      </c>
      <c r="H22" s="2">
        <v>12</v>
      </c>
      <c r="I22" s="42">
        <f t="shared" si="0"/>
        <v>3072</v>
      </c>
      <c r="J22" s="43">
        <f>I22/1.181</f>
        <v>2601.185436071126</v>
      </c>
      <c r="K22" s="56">
        <f t="shared" si="1"/>
        <v>20</v>
      </c>
    </row>
    <row r="23" spans="1:11" ht="12.75">
      <c r="A23" s="55">
        <f t="shared" si="2"/>
        <v>21</v>
      </c>
      <c r="B23" s="42">
        <v>20</v>
      </c>
      <c r="C23" s="2" t="s">
        <v>51</v>
      </c>
      <c r="D23" s="2" t="s">
        <v>52</v>
      </c>
      <c r="E23" s="2" t="s">
        <v>10</v>
      </c>
      <c r="F23" s="2"/>
      <c r="G23" s="2">
        <v>52</v>
      </c>
      <c r="H23" s="2">
        <v>47</v>
      </c>
      <c r="I23" s="42">
        <f t="shared" si="0"/>
        <v>3167</v>
      </c>
      <c r="J23" s="43">
        <f>I23/1.152</f>
        <v>2749.131944444445</v>
      </c>
      <c r="K23" s="56">
        <f t="shared" si="1"/>
        <v>21</v>
      </c>
    </row>
    <row r="24" spans="1:11" ht="12.75">
      <c r="A24" s="55">
        <f t="shared" si="2"/>
        <v>22</v>
      </c>
      <c r="B24" s="42">
        <v>21</v>
      </c>
      <c r="C24" s="2" t="s">
        <v>17</v>
      </c>
      <c r="D24" s="2" t="s">
        <v>18</v>
      </c>
      <c r="E24" s="2" t="s">
        <v>16</v>
      </c>
      <c r="F24" s="2" t="s">
        <v>68</v>
      </c>
      <c r="G24" s="2">
        <v>54</v>
      </c>
      <c r="H24" s="2">
        <v>14</v>
      </c>
      <c r="I24" s="42">
        <f t="shared" si="0"/>
        <v>3254</v>
      </c>
      <c r="J24" s="43">
        <f>I24/1.181</f>
        <v>2755.2921253175273</v>
      </c>
      <c r="K24" s="56">
        <f t="shared" si="1"/>
        <v>22</v>
      </c>
    </row>
    <row r="25" spans="1:11" ht="12.75">
      <c r="A25" s="55">
        <f t="shared" si="2"/>
        <v>23</v>
      </c>
      <c r="B25" s="42">
        <v>22</v>
      </c>
      <c r="C25" s="2" t="s">
        <v>64</v>
      </c>
      <c r="D25" s="2" t="s">
        <v>79</v>
      </c>
      <c r="E25" s="2" t="s">
        <v>10</v>
      </c>
      <c r="F25" s="2" t="s">
        <v>65</v>
      </c>
      <c r="G25" s="2">
        <v>55</v>
      </c>
      <c r="H25" s="2">
        <v>27</v>
      </c>
      <c r="I25" s="42">
        <f t="shared" si="0"/>
        <v>3327</v>
      </c>
      <c r="J25" s="43">
        <f>I25/1.152</f>
        <v>2888.0208333333335</v>
      </c>
      <c r="K25" s="56">
        <f t="shared" si="1"/>
        <v>23</v>
      </c>
    </row>
    <row r="26" spans="1:11" ht="12.75">
      <c r="A26" s="55">
        <f t="shared" si="2"/>
        <v>24</v>
      </c>
      <c r="B26" s="42">
        <v>17</v>
      </c>
      <c r="C26" s="2" t="s">
        <v>22</v>
      </c>
      <c r="D26" s="2" t="s">
        <v>23</v>
      </c>
      <c r="E26" s="2" t="s">
        <v>10</v>
      </c>
      <c r="F26" s="2" t="s">
        <v>27</v>
      </c>
      <c r="G26" s="2">
        <v>55</v>
      </c>
      <c r="H26" s="2">
        <v>32</v>
      </c>
      <c r="I26" s="42">
        <f t="shared" si="0"/>
        <v>3332</v>
      </c>
      <c r="J26" s="43">
        <f>I26/1.152</f>
        <v>2892.3611111111113</v>
      </c>
      <c r="K26" s="56">
        <f t="shared" si="1"/>
        <v>24</v>
      </c>
    </row>
    <row r="27" spans="1:11" ht="12.75">
      <c r="A27" s="55">
        <f t="shared" si="2"/>
        <v>25</v>
      </c>
      <c r="B27" s="42">
        <v>24</v>
      </c>
      <c r="C27" s="2" t="s">
        <v>103</v>
      </c>
      <c r="D27" s="2" t="s">
        <v>104</v>
      </c>
      <c r="E27" s="2" t="s">
        <v>10</v>
      </c>
      <c r="F27" s="2" t="s">
        <v>45</v>
      </c>
      <c r="G27" s="2">
        <v>57</v>
      </c>
      <c r="H27" s="2">
        <v>0</v>
      </c>
      <c r="I27" s="42">
        <f t="shared" si="0"/>
        <v>3420</v>
      </c>
      <c r="J27" s="43">
        <f>I27/1.152</f>
        <v>2968.75</v>
      </c>
      <c r="K27" s="56">
        <v>27</v>
      </c>
    </row>
    <row r="28" spans="1:11" ht="13.5" thickBot="1">
      <c r="A28" s="57">
        <f t="shared" si="2"/>
        <v>26</v>
      </c>
      <c r="B28" s="58">
        <v>25</v>
      </c>
      <c r="C28" s="59" t="s">
        <v>6</v>
      </c>
      <c r="D28" s="59" t="s">
        <v>7</v>
      </c>
      <c r="E28" s="59" t="s">
        <v>10</v>
      </c>
      <c r="F28" s="59"/>
      <c r="G28" s="59">
        <v>57</v>
      </c>
      <c r="H28" s="59">
        <v>0</v>
      </c>
      <c r="I28" s="58">
        <f t="shared" si="0"/>
        <v>3420</v>
      </c>
      <c r="J28" s="60">
        <f>I28/1.152</f>
        <v>2968.75</v>
      </c>
      <c r="K28" s="61">
        <v>27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D23" sqref="D23"/>
    </sheetView>
  </sheetViews>
  <sheetFormatPr defaultColWidth="9.140625" defaultRowHeight="12.75"/>
  <cols>
    <col min="1" max="1" width="4.00390625" style="0" customWidth="1"/>
    <col min="2" max="2" width="5.7109375" style="0" hidden="1" customWidth="1"/>
    <col min="3" max="3" width="19.421875" style="0" bestFit="1" customWidth="1"/>
    <col min="4" max="4" width="20.421875" style="0" bestFit="1" customWidth="1"/>
    <col min="5" max="5" width="15.00390625" style="0" bestFit="1" customWidth="1"/>
    <col min="6" max="6" width="7.421875" style="0" customWidth="1"/>
    <col min="7" max="8" width="4.7109375" style="0" customWidth="1"/>
    <col min="11" max="11" width="15.140625" style="1" customWidth="1"/>
    <col min="12" max="12" width="2.00390625" style="0" customWidth="1"/>
  </cols>
  <sheetData>
    <row r="1" ht="13.5" thickBot="1">
      <c r="C1" s="41" t="s">
        <v>73</v>
      </c>
    </row>
    <row r="2" spans="1:11" s="41" customFormat="1" ht="12.75">
      <c r="A2" s="50" t="s">
        <v>76</v>
      </c>
      <c r="B2" s="51"/>
      <c r="C2" s="52" t="s">
        <v>93</v>
      </c>
      <c r="D2" s="52" t="s">
        <v>78</v>
      </c>
      <c r="E2" s="52" t="s">
        <v>89</v>
      </c>
      <c r="F2" s="52" t="s">
        <v>94</v>
      </c>
      <c r="G2" s="53" t="s">
        <v>95</v>
      </c>
      <c r="H2" s="53" t="s">
        <v>96</v>
      </c>
      <c r="I2" s="53" t="s">
        <v>96</v>
      </c>
      <c r="J2" s="53" t="s">
        <v>97</v>
      </c>
      <c r="K2" s="54" t="s">
        <v>102</v>
      </c>
    </row>
    <row r="3" spans="1:11" ht="12.75">
      <c r="A3" s="55">
        <v>1</v>
      </c>
      <c r="B3" s="2">
        <v>1</v>
      </c>
      <c r="C3" s="2" t="s">
        <v>0</v>
      </c>
      <c r="D3" s="2" t="s">
        <v>1</v>
      </c>
      <c r="E3" s="2" t="s">
        <v>8</v>
      </c>
      <c r="F3" s="2"/>
      <c r="G3" s="2">
        <v>36</v>
      </c>
      <c r="H3" s="2">
        <v>21</v>
      </c>
      <c r="I3" s="42">
        <f aca="true" t="shared" si="0" ref="I3:I28">G3*60+H3</f>
        <v>2181</v>
      </c>
      <c r="J3" s="43">
        <f>I3/0.99</f>
        <v>2203.030303030303</v>
      </c>
      <c r="K3" s="56">
        <f aca="true" t="shared" si="1" ref="K3:K28">RANK(J3,$J$3:$J$28,1)</f>
        <v>1</v>
      </c>
    </row>
    <row r="4" spans="1:11" ht="12.75">
      <c r="A4" s="55">
        <v>2</v>
      </c>
      <c r="B4" s="2">
        <v>2</v>
      </c>
      <c r="C4" s="2" t="s">
        <v>2</v>
      </c>
      <c r="D4" s="2" t="s">
        <v>3</v>
      </c>
      <c r="E4" s="2" t="s">
        <v>9</v>
      </c>
      <c r="F4" s="2"/>
      <c r="G4" s="2">
        <v>37</v>
      </c>
      <c r="H4" s="2">
        <v>36</v>
      </c>
      <c r="I4" s="42">
        <f t="shared" si="0"/>
        <v>2256</v>
      </c>
      <c r="J4" s="43">
        <f>I4/0.949</f>
        <v>2377.2391991570075</v>
      </c>
      <c r="K4" s="56">
        <f t="shared" si="1"/>
        <v>4</v>
      </c>
    </row>
    <row r="5" spans="1:11" ht="12.75">
      <c r="A5" s="55">
        <v>3</v>
      </c>
      <c r="B5" s="2">
        <v>3</v>
      </c>
      <c r="C5" s="2" t="s">
        <v>55</v>
      </c>
      <c r="D5" s="2" t="s">
        <v>56</v>
      </c>
      <c r="E5" s="2" t="s">
        <v>57</v>
      </c>
      <c r="F5" s="2"/>
      <c r="G5" s="2">
        <v>38</v>
      </c>
      <c r="H5" s="2">
        <v>13</v>
      </c>
      <c r="I5" s="42">
        <f t="shared" si="0"/>
        <v>2293</v>
      </c>
      <c r="J5" s="43">
        <f>I5/1.025</f>
        <v>2237.0731707317077</v>
      </c>
      <c r="K5" s="56">
        <f t="shared" si="1"/>
        <v>2</v>
      </c>
    </row>
    <row r="6" spans="1:11" ht="12.75">
      <c r="A6" s="55">
        <v>4</v>
      </c>
      <c r="B6" s="2">
        <v>4</v>
      </c>
      <c r="C6" s="2" t="s">
        <v>58</v>
      </c>
      <c r="D6" s="2" t="s">
        <v>59</v>
      </c>
      <c r="E6" s="2" t="s">
        <v>60</v>
      </c>
      <c r="F6" s="2"/>
      <c r="G6" s="2">
        <v>41</v>
      </c>
      <c r="H6" s="2">
        <v>7</v>
      </c>
      <c r="I6" s="42">
        <f t="shared" si="0"/>
        <v>2467</v>
      </c>
      <c r="J6" s="43">
        <f>I6/1.005</f>
        <v>2454.7263681592044</v>
      </c>
      <c r="K6" s="56">
        <f t="shared" si="1"/>
        <v>6</v>
      </c>
    </row>
    <row r="7" spans="1:11" ht="12.75">
      <c r="A7" s="55">
        <v>5</v>
      </c>
      <c r="B7" s="2">
        <v>5</v>
      </c>
      <c r="C7" s="2" t="s">
        <v>42</v>
      </c>
      <c r="D7" s="2" t="s">
        <v>43</v>
      </c>
      <c r="E7" s="2" t="s">
        <v>10</v>
      </c>
      <c r="F7" s="2" t="s">
        <v>44</v>
      </c>
      <c r="G7" s="2">
        <v>44</v>
      </c>
      <c r="H7" s="2">
        <v>36</v>
      </c>
      <c r="I7" s="42">
        <f t="shared" si="0"/>
        <v>2676</v>
      </c>
      <c r="J7" s="43">
        <f aca="true" t="shared" si="2" ref="J7:J20">I7/1.152</f>
        <v>2322.916666666667</v>
      </c>
      <c r="K7" s="56">
        <f t="shared" si="1"/>
        <v>3</v>
      </c>
    </row>
    <row r="8" spans="1:11" ht="12.75">
      <c r="A8" s="55">
        <v>6</v>
      </c>
      <c r="B8" s="2">
        <v>7</v>
      </c>
      <c r="C8" s="2" t="s">
        <v>48</v>
      </c>
      <c r="D8" s="2" t="s">
        <v>49</v>
      </c>
      <c r="E8" s="2" t="s">
        <v>10</v>
      </c>
      <c r="F8" s="2" t="s">
        <v>50</v>
      </c>
      <c r="G8" s="2">
        <v>47</v>
      </c>
      <c r="H8" s="2">
        <v>4</v>
      </c>
      <c r="I8" s="42">
        <f t="shared" si="0"/>
        <v>2824</v>
      </c>
      <c r="J8" s="43">
        <f t="shared" si="2"/>
        <v>2451.388888888889</v>
      </c>
      <c r="K8" s="56">
        <f t="shared" si="1"/>
        <v>5</v>
      </c>
    </row>
    <row r="9" spans="1:11" ht="12.75">
      <c r="A9" s="55">
        <v>7</v>
      </c>
      <c r="B9" s="2">
        <v>6</v>
      </c>
      <c r="C9" s="2" t="s">
        <v>46</v>
      </c>
      <c r="D9" s="2" t="s">
        <v>47</v>
      </c>
      <c r="E9" s="2" t="s">
        <v>10</v>
      </c>
      <c r="F9" s="2"/>
      <c r="G9" s="2">
        <v>48</v>
      </c>
      <c r="H9" s="2">
        <v>43</v>
      </c>
      <c r="I9" s="42">
        <f t="shared" si="0"/>
        <v>2923</v>
      </c>
      <c r="J9" s="43">
        <f t="shared" si="2"/>
        <v>2537.326388888889</v>
      </c>
      <c r="K9" s="56">
        <f t="shared" si="1"/>
        <v>7</v>
      </c>
    </row>
    <row r="10" spans="1:11" ht="12.75">
      <c r="A10" s="55">
        <v>8</v>
      </c>
      <c r="B10" s="2">
        <v>20</v>
      </c>
      <c r="C10" s="2" t="s">
        <v>51</v>
      </c>
      <c r="D10" s="2" t="s">
        <v>52</v>
      </c>
      <c r="E10" s="2" t="s">
        <v>10</v>
      </c>
      <c r="F10" s="2"/>
      <c r="G10" s="2">
        <v>48</v>
      </c>
      <c r="H10" s="2">
        <v>55</v>
      </c>
      <c r="I10" s="42">
        <f t="shared" si="0"/>
        <v>2935</v>
      </c>
      <c r="J10" s="43">
        <f t="shared" si="2"/>
        <v>2547.7430555555557</v>
      </c>
      <c r="K10" s="56">
        <f t="shared" si="1"/>
        <v>8</v>
      </c>
    </row>
    <row r="11" spans="1:11" ht="12.75">
      <c r="A11" s="55">
        <v>9</v>
      </c>
      <c r="B11" s="2">
        <v>15</v>
      </c>
      <c r="C11" s="2" t="s">
        <v>39</v>
      </c>
      <c r="D11" s="2" t="s">
        <v>40</v>
      </c>
      <c r="E11" s="2" t="s">
        <v>10</v>
      </c>
      <c r="F11" s="2" t="s">
        <v>41</v>
      </c>
      <c r="G11" s="2">
        <v>49</v>
      </c>
      <c r="H11" s="2">
        <v>2</v>
      </c>
      <c r="I11" s="42">
        <f t="shared" si="0"/>
        <v>2942</v>
      </c>
      <c r="J11" s="43">
        <f t="shared" si="2"/>
        <v>2553.819444444445</v>
      </c>
      <c r="K11" s="56">
        <f t="shared" si="1"/>
        <v>9</v>
      </c>
    </row>
    <row r="12" spans="1:11" ht="12.75">
      <c r="A12" s="55">
        <v>10</v>
      </c>
      <c r="B12" s="2">
        <v>16</v>
      </c>
      <c r="C12" s="2" t="s">
        <v>61</v>
      </c>
      <c r="D12" s="2" t="s">
        <v>62</v>
      </c>
      <c r="E12" s="2" t="s">
        <v>10</v>
      </c>
      <c r="F12" s="2" t="s">
        <v>63</v>
      </c>
      <c r="G12" s="2">
        <v>49</v>
      </c>
      <c r="H12" s="2">
        <v>10</v>
      </c>
      <c r="I12" s="42">
        <f t="shared" si="0"/>
        <v>2950</v>
      </c>
      <c r="J12" s="43">
        <f t="shared" si="2"/>
        <v>2560.763888888889</v>
      </c>
      <c r="K12" s="56">
        <f t="shared" si="1"/>
        <v>10</v>
      </c>
    </row>
    <row r="13" spans="1:11" ht="12.75">
      <c r="A13" s="55">
        <v>11</v>
      </c>
      <c r="B13" s="2">
        <v>8</v>
      </c>
      <c r="C13" s="2" t="s">
        <v>28</v>
      </c>
      <c r="D13" s="2" t="s">
        <v>105</v>
      </c>
      <c r="E13" s="2" t="s">
        <v>10</v>
      </c>
      <c r="F13" s="2" t="s">
        <v>30</v>
      </c>
      <c r="G13" s="2">
        <v>50</v>
      </c>
      <c r="H13" s="2">
        <v>0</v>
      </c>
      <c r="I13" s="42">
        <f t="shared" si="0"/>
        <v>3000</v>
      </c>
      <c r="J13" s="43">
        <f t="shared" si="2"/>
        <v>2604.166666666667</v>
      </c>
      <c r="K13" s="56">
        <f t="shared" si="1"/>
        <v>11</v>
      </c>
    </row>
    <row r="14" spans="1:11" ht="12.75">
      <c r="A14" s="55">
        <v>12</v>
      </c>
      <c r="B14" s="2">
        <v>22</v>
      </c>
      <c r="C14" s="2" t="s">
        <v>64</v>
      </c>
      <c r="D14" s="2" t="s">
        <v>79</v>
      </c>
      <c r="E14" s="2" t="s">
        <v>10</v>
      </c>
      <c r="F14" s="2" t="s">
        <v>65</v>
      </c>
      <c r="G14" s="2">
        <v>54</v>
      </c>
      <c r="H14" s="2">
        <v>37</v>
      </c>
      <c r="I14" s="42">
        <f t="shared" si="0"/>
        <v>3277</v>
      </c>
      <c r="J14" s="43">
        <f t="shared" si="2"/>
        <v>2844.6180555555557</v>
      </c>
      <c r="K14" s="56">
        <f t="shared" si="1"/>
        <v>12</v>
      </c>
    </row>
    <row r="15" spans="1:11" ht="12.75">
      <c r="A15" s="55">
        <v>13</v>
      </c>
      <c r="B15" s="2">
        <v>9</v>
      </c>
      <c r="C15" s="2" t="s">
        <v>5</v>
      </c>
      <c r="D15" s="2" t="s">
        <v>4</v>
      </c>
      <c r="E15" s="2" t="s">
        <v>10</v>
      </c>
      <c r="F15" s="2"/>
      <c r="G15" s="2">
        <v>56</v>
      </c>
      <c r="H15" s="2">
        <v>48</v>
      </c>
      <c r="I15" s="42">
        <f t="shared" si="0"/>
        <v>3408</v>
      </c>
      <c r="J15" s="43">
        <f t="shared" si="2"/>
        <v>2958.3333333333335</v>
      </c>
      <c r="K15" s="56">
        <f t="shared" si="1"/>
        <v>13</v>
      </c>
    </row>
    <row r="16" spans="1:11" ht="12.75">
      <c r="A16" s="55">
        <v>14</v>
      </c>
      <c r="B16" s="2">
        <v>13</v>
      </c>
      <c r="C16" s="2" t="s">
        <v>33</v>
      </c>
      <c r="D16" s="2" t="s">
        <v>34</v>
      </c>
      <c r="E16" s="2" t="s">
        <v>10</v>
      </c>
      <c r="F16" s="2" t="s">
        <v>35</v>
      </c>
      <c r="G16" s="2">
        <v>56</v>
      </c>
      <c r="H16" s="2">
        <v>50</v>
      </c>
      <c r="I16" s="42">
        <f t="shared" si="0"/>
        <v>3410</v>
      </c>
      <c r="J16" s="43">
        <f t="shared" si="2"/>
        <v>2960.069444444445</v>
      </c>
      <c r="K16" s="56">
        <f t="shared" si="1"/>
        <v>14</v>
      </c>
    </row>
    <row r="17" spans="1:11" ht="12.75">
      <c r="A17" s="55">
        <v>15</v>
      </c>
      <c r="B17" s="2">
        <v>10</v>
      </c>
      <c r="C17" s="2" t="s">
        <v>66</v>
      </c>
      <c r="D17" s="2" t="s">
        <v>31</v>
      </c>
      <c r="E17" s="2" t="s">
        <v>10</v>
      </c>
      <c r="F17" s="2" t="s">
        <v>32</v>
      </c>
      <c r="G17" s="2">
        <v>57</v>
      </c>
      <c r="H17" s="2">
        <v>50</v>
      </c>
      <c r="I17" s="42">
        <f t="shared" si="0"/>
        <v>3470</v>
      </c>
      <c r="J17" s="43">
        <f t="shared" si="2"/>
        <v>3012.152777777778</v>
      </c>
      <c r="K17" s="56">
        <f t="shared" si="1"/>
        <v>15</v>
      </c>
    </row>
    <row r="18" spans="1:11" ht="12.75">
      <c r="A18" s="55">
        <v>16</v>
      </c>
      <c r="B18" s="2">
        <v>23</v>
      </c>
      <c r="C18" s="2" t="s">
        <v>24</v>
      </c>
      <c r="D18" s="2" t="s">
        <v>25</v>
      </c>
      <c r="E18" s="2" t="s">
        <v>10</v>
      </c>
      <c r="F18" s="2" t="s">
        <v>26</v>
      </c>
      <c r="G18" s="2">
        <v>58</v>
      </c>
      <c r="H18" s="2">
        <v>21</v>
      </c>
      <c r="I18" s="42">
        <f t="shared" si="0"/>
        <v>3501</v>
      </c>
      <c r="J18" s="43">
        <f t="shared" si="2"/>
        <v>3039.0625000000005</v>
      </c>
      <c r="K18" s="56">
        <f t="shared" si="1"/>
        <v>16</v>
      </c>
    </row>
    <row r="19" spans="1:11" ht="12.75">
      <c r="A19" s="55">
        <v>23</v>
      </c>
      <c r="B19" s="2">
        <v>26</v>
      </c>
      <c r="C19" s="2" t="s">
        <v>36</v>
      </c>
      <c r="D19" s="2" t="s">
        <v>37</v>
      </c>
      <c r="E19" s="2" t="s">
        <v>10</v>
      </c>
      <c r="F19" s="2" t="s">
        <v>38</v>
      </c>
      <c r="G19" s="2">
        <v>58</v>
      </c>
      <c r="H19" s="2">
        <v>40</v>
      </c>
      <c r="I19" s="42">
        <f t="shared" si="0"/>
        <v>3520</v>
      </c>
      <c r="J19" s="43">
        <f t="shared" si="2"/>
        <v>3055.5555555555557</v>
      </c>
      <c r="K19" s="56">
        <f t="shared" si="1"/>
        <v>17</v>
      </c>
    </row>
    <row r="20" spans="1:11" ht="12.75">
      <c r="A20" s="55">
        <v>18</v>
      </c>
      <c r="B20" s="2">
        <v>17</v>
      </c>
      <c r="C20" s="2" t="s">
        <v>22</v>
      </c>
      <c r="D20" s="2" t="s">
        <v>23</v>
      </c>
      <c r="E20" s="2" t="s">
        <v>10</v>
      </c>
      <c r="F20" s="2" t="s">
        <v>27</v>
      </c>
      <c r="G20" s="2">
        <v>60</v>
      </c>
      <c r="H20" s="2">
        <v>9</v>
      </c>
      <c r="I20" s="42">
        <f t="shared" si="0"/>
        <v>3609</v>
      </c>
      <c r="J20" s="43">
        <f t="shared" si="2"/>
        <v>3132.8125000000005</v>
      </c>
      <c r="K20" s="56">
        <f t="shared" si="1"/>
        <v>19</v>
      </c>
    </row>
    <row r="21" spans="1:11" ht="12.75">
      <c r="A21" s="55">
        <v>19</v>
      </c>
      <c r="B21" s="2">
        <v>21</v>
      </c>
      <c r="C21" s="2" t="s">
        <v>17</v>
      </c>
      <c r="D21" s="2" t="s">
        <v>18</v>
      </c>
      <c r="E21" s="2" t="s">
        <v>16</v>
      </c>
      <c r="F21" s="2" t="s">
        <v>68</v>
      </c>
      <c r="G21" s="2">
        <v>60</v>
      </c>
      <c r="H21" s="2">
        <v>40</v>
      </c>
      <c r="I21" s="42">
        <f t="shared" si="0"/>
        <v>3640</v>
      </c>
      <c r="J21" s="43">
        <f>I21/1.181</f>
        <v>3082.133784928027</v>
      </c>
      <c r="K21" s="56">
        <f t="shared" si="1"/>
        <v>18</v>
      </c>
    </row>
    <row r="22" spans="1:11" ht="12.75">
      <c r="A22" s="55">
        <v>20</v>
      </c>
      <c r="B22" s="2">
        <v>25</v>
      </c>
      <c r="C22" s="2" t="s">
        <v>6</v>
      </c>
      <c r="D22" s="2" t="s">
        <v>7</v>
      </c>
      <c r="E22" s="2" t="s">
        <v>10</v>
      </c>
      <c r="F22" s="2"/>
      <c r="G22" s="2">
        <v>62</v>
      </c>
      <c r="H22" s="2">
        <v>0</v>
      </c>
      <c r="I22" s="42">
        <f t="shared" si="0"/>
        <v>3720</v>
      </c>
      <c r="J22" s="43">
        <f>I22/1.152</f>
        <v>3229.166666666667</v>
      </c>
      <c r="K22" s="56">
        <f t="shared" si="1"/>
        <v>20</v>
      </c>
    </row>
    <row r="23" spans="1:11" ht="12.75">
      <c r="A23" s="55">
        <v>21</v>
      </c>
      <c r="B23" s="2">
        <v>18</v>
      </c>
      <c r="C23" s="2" t="s">
        <v>53</v>
      </c>
      <c r="D23" s="2" t="s">
        <v>107</v>
      </c>
      <c r="E23" s="2" t="s">
        <v>10</v>
      </c>
      <c r="F23" s="2" t="s">
        <v>54</v>
      </c>
      <c r="G23" s="2">
        <v>62</v>
      </c>
      <c r="H23" s="2">
        <v>2</v>
      </c>
      <c r="I23" s="42">
        <f t="shared" si="0"/>
        <v>3722</v>
      </c>
      <c r="J23" s="43">
        <f>I23/1.152</f>
        <v>3230.902777777778</v>
      </c>
      <c r="K23" s="56">
        <f t="shared" si="1"/>
        <v>21</v>
      </c>
    </row>
    <row r="24" spans="1:11" ht="12.75">
      <c r="A24" s="55">
        <v>22</v>
      </c>
      <c r="B24" s="2">
        <v>14</v>
      </c>
      <c r="C24" s="2" t="s">
        <v>11</v>
      </c>
      <c r="D24" s="2" t="s">
        <v>12</v>
      </c>
      <c r="E24" s="2" t="s">
        <v>13</v>
      </c>
      <c r="F24" s="2"/>
      <c r="G24" s="2">
        <v>67</v>
      </c>
      <c r="H24" s="2">
        <v>24</v>
      </c>
      <c r="I24" s="42">
        <f t="shared" si="0"/>
        <v>4044</v>
      </c>
      <c r="J24" s="43">
        <f>I24/1.181</f>
        <v>3424.216765453006</v>
      </c>
      <c r="K24" s="56">
        <f t="shared" si="1"/>
        <v>22</v>
      </c>
    </row>
    <row r="25" spans="1:11" ht="12.75">
      <c r="A25" s="55">
        <v>17</v>
      </c>
      <c r="B25" s="2">
        <v>11</v>
      </c>
      <c r="C25" s="2" t="s">
        <v>19</v>
      </c>
      <c r="D25" s="2" t="s">
        <v>20</v>
      </c>
      <c r="E25" s="2" t="s">
        <v>10</v>
      </c>
      <c r="F25" s="2" t="s">
        <v>71</v>
      </c>
      <c r="G25" s="2">
        <v>68</v>
      </c>
      <c r="H25" s="2">
        <v>42</v>
      </c>
      <c r="I25" s="42">
        <f t="shared" si="0"/>
        <v>4122</v>
      </c>
      <c r="J25" s="43">
        <f>I25/1.152</f>
        <v>3578.1250000000005</v>
      </c>
      <c r="K25" s="56">
        <f t="shared" si="1"/>
        <v>24</v>
      </c>
    </row>
    <row r="26" spans="1:11" ht="12.75">
      <c r="A26" s="55">
        <v>24</v>
      </c>
      <c r="B26" s="2">
        <v>12</v>
      </c>
      <c r="C26" s="2" t="s">
        <v>14</v>
      </c>
      <c r="D26" s="2" t="s">
        <v>15</v>
      </c>
      <c r="E26" s="2" t="s">
        <v>16</v>
      </c>
      <c r="F26" s="2" t="s">
        <v>67</v>
      </c>
      <c r="G26" s="2">
        <v>69</v>
      </c>
      <c r="H26" s="2">
        <v>24</v>
      </c>
      <c r="I26" s="42">
        <f t="shared" si="0"/>
        <v>4164</v>
      </c>
      <c r="J26" s="43">
        <f>I26/1.181</f>
        <v>3525.8255715495343</v>
      </c>
      <c r="K26" s="56">
        <f t="shared" si="1"/>
        <v>23</v>
      </c>
    </row>
    <row r="27" spans="1:11" ht="12.75">
      <c r="A27" s="55">
        <v>25</v>
      </c>
      <c r="B27" s="2">
        <v>24</v>
      </c>
      <c r="C27" s="2" t="s">
        <v>103</v>
      </c>
      <c r="D27" s="2" t="s">
        <v>104</v>
      </c>
      <c r="E27" s="2" t="s">
        <v>10</v>
      </c>
      <c r="F27" s="2" t="s">
        <v>45</v>
      </c>
      <c r="G27" s="2">
        <v>70</v>
      </c>
      <c r="H27" s="2">
        <v>40</v>
      </c>
      <c r="I27" s="42">
        <f t="shared" si="0"/>
        <v>4240</v>
      </c>
      <c r="J27" s="43">
        <f>I27/1.152</f>
        <v>3680.5555555555557</v>
      </c>
      <c r="K27" s="56">
        <f t="shared" si="1"/>
        <v>25</v>
      </c>
    </row>
    <row r="28" spans="1:11" ht="13.5" thickBot="1">
      <c r="A28" s="57">
        <v>26</v>
      </c>
      <c r="B28" s="59">
        <v>19</v>
      </c>
      <c r="C28" s="59" t="s">
        <v>70</v>
      </c>
      <c r="D28" s="59" t="s">
        <v>21</v>
      </c>
      <c r="E28" s="59" t="s">
        <v>16</v>
      </c>
      <c r="F28" s="59" t="s">
        <v>69</v>
      </c>
      <c r="G28" s="59">
        <v>73</v>
      </c>
      <c r="H28" s="59">
        <v>13</v>
      </c>
      <c r="I28" s="58">
        <f t="shared" si="0"/>
        <v>4393</v>
      </c>
      <c r="J28" s="60">
        <f>I28/1.181</f>
        <v>3719.7290431837423</v>
      </c>
      <c r="K28" s="61">
        <f t="shared" si="1"/>
        <v>26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D20" sqref="D20"/>
    </sheetView>
  </sheetViews>
  <sheetFormatPr defaultColWidth="9.140625" defaultRowHeight="12.75"/>
  <cols>
    <col min="1" max="1" width="4.00390625" style="0" customWidth="1"/>
    <col min="2" max="2" width="5.7109375" style="0" hidden="1" customWidth="1"/>
    <col min="3" max="3" width="19.421875" style="0" bestFit="1" customWidth="1"/>
    <col min="4" max="4" width="20.421875" style="0" bestFit="1" customWidth="1"/>
    <col min="5" max="5" width="15.00390625" style="0" bestFit="1" customWidth="1"/>
    <col min="6" max="6" width="7.421875" style="0" customWidth="1"/>
    <col min="7" max="8" width="4.7109375" style="0" customWidth="1"/>
    <col min="11" max="11" width="15.140625" style="1" customWidth="1"/>
    <col min="12" max="12" width="2.00390625" style="0" customWidth="1"/>
  </cols>
  <sheetData>
    <row r="1" ht="13.5" thickBot="1">
      <c r="C1" s="41" t="s">
        <v>74</v>
      </c>
    </row>
    <row r="2" spans="1:11" s="41" customFormat="1" ht="12.75">
      <c r="A2" s="50" t="s">
        <v>76</v>
      </c>
      <c r="B2" s="51"/>
      <c r="C2" s="52" t="s">
        <v>93</v>
      </c>
      <c r="D2" s="52" t="s">
        <v>78</v>
      </c>
      <c r="E2" s="52" t="s">
        <v>89</v>
      </c>
      <c r="F2" s="52" t="s">
        <v>94</v>
      </c>
      <c r="G2" s="53" t="s">
        <v>95</v>
      </c>
      <c r="H2" s="53" t="s">
        <v>96</v>
      </c>
      <c r="I2" s="53" t="s">
        <v>96</v>
      </c>
      <c r="J2" s="53" t="s">
        <v>97</v>
      </c>
      <c r="K2" s="54" t="s">
        <v>102</v>
      </c>
    </row>
    <row r="3" spans="1:11" ht="12.75">
      <c r="A3" s="55">
        <v>1</v>
      </c>
      <c r="B3" s="2">
        <v>1</v>
      </c>
      <c r="C3" s="2" t="s">
        <v>0</v>
      </c>
      <c r="D3" s="2" t="s">
        <v>1</v>
      </c>
      <c r="E3" s="2" t="s">
        <v>8</v>
      </c>
      <c r="F3" s="2"/>
      <c r="G3" s="2">
        <v>28</v>
      </c>
      <c r="H3" s="2">
        <v>38</v>
      </c>
      <c r="I3" s="42">
        <f aca="true" t="shared" si="0" ref="I3:I28">G3*60+H3</f>
        <v>1718</v>
      </c>
      <c r="J3" s="43">
        <f>I3/0.99</f>
        <v>1735.3535353535353</v>
      </c>
      <c r="K3" s="56">
        <f aca="true" t="shared" si="1" ref="K3:K28">RANK(J3,$J$3:$J$28,1)</f>
        <v>1</v>
      </c>
    </row>
    <row r="4" spans="1:11" ht="12.75">
      <c r="A4" s="55">
        <v>2</v>
      </c>
      <c r="B4" s="2">
        <v>2</v>
      </c>
      <c r="C4" s="2" t="s">
        <v>2</v>
      </c>
      <c r="D4" s="2" t="s">
        <v>3</v>
      </c>
      <c r="E4" s="2" t="s">
        <v>9</v>
      </c>
      <c r="F4" s="2"/>
      <c r="G4" s="2">
        <v>32</v>
      </c>
      <c r="H4" s="2">
        <v>30</v>
      </c>
      <c r="I4" s="42">
        <f t="shared" si="0"/>
        <v>1950</v>
      </c>
      <c r="J4" s="43">
        <f>I4/0.949</f>
        <v>2054.7945205479455</v>
      </c>
      <c r="K4" s="56">
        <f t="shared" si="1"/>
        <v>8</v>
      </c>
    </row>
    <row r="5" spans="1:11" ht="12.75">
      <c r="A5" s="55">
        <v>3</v>
      </c>
      <c r="B5" s="2">
        <v>3</v>
      </c>
      <c r="C5" s="2" t="s">
        <v>55</v>
      </c>
      <c r="D5" s="2" t="s">
        <v>56</v>
      </c>
      <c r="E5" s="2" t="s">
        <v>57</v>
      </c>
      <c r="F5" s="2"/>
      <c r="G5" s="2">
        <v>33</v>
      </c>
      <c r="H5" s="2">
        <v>28</v>
      </c>
      <c r="I5" s="42">
        <f t="shared" si="0"/>
        <v>2008</v>
      </c>
      <c r="J5" s="43">
        <f>I5/1.025</f>
        <v>1959.0243902439026</v>
      </c>
      <c r="K5" s="56">
        <f t="shared" si="1"/>
        <v>3</v>
      </c>
    </row>
    <row r="6" spans="1:11" ht="12.75">
      <c r="A6" s="55">
        <v>4</v>
      </c>
      <c r="B6" s="2">
        <v>4</v>
      </c>
      <c r="C6" s="2" t="s">
        <v>58</v>
      </c>
      <c r="D6" s="2" t="s">
        <v>59</v>
      </c>
      <c r="E6" s="2" t="s">
        <v>60</v>
      </c>
      <c r="F6" s="2"/>
      <c r="G6" s="2">
        <v>34</v>
      </c>
      <c r="H6" s="2">
        <v>36</v>
      </c>
      <c r="I6" s="42">
        <f t="shared" si="0"/>
        <v>2076</v>
      </c>
      <c r="J6" s="43">
        <f>I6/1.005</f>
        <v>2065.671641791045</v>
      </c>
      <c r="K6" s="56">
        <f t="shared" si="1"/>
        <v>9</v>
      </c>
    </row>
    <row r="7" spans="1:11" ht="12.75">
      <c r="A7" s="55">
        <v>5</v>
      </c>
      <c r="B7" s="2">
        <v>6</v>
      </c>
      <c r="C7" s="2" t="s">
        <v>46</v>
      </c>
      <c r="D7" s="2" t="s">
        <v>47</v>
      </c>
      <c r="E7" s="2" t="s">
        <v>10</v>
      </c>
      <c r="F7" s="2"/>
      <c r="G7" s="2">
        <v>37</v>
      </c>
      <c r="H7" s="2">
        <v>35</v>
      </c>
      <c r="I7" s="42">
        <f t="shared" si="0"/>
        <v>2255</v>
      </c>
      <c r="J7" s="43">
        <f aca="true" t="shared" si="2" ref="J7:J14">I7/1.152</f>
        <v>1957.4652777777778</v>
      </c>
      <c r="K7" s="56">
        <f t="shared" si="1"/>
        <v>2</v>
      </c>
    </row>
    <row r="8" spans="1:11" ht="12.75">
      <c r="A8" s="55">
        <v>6</v>
      </c>
      <c r="B8" s="2">
        <v>20</v>
      </c>
      <c r="C8" s="2" t="s">
        <v>51</v>
      </c>
      <c r="D8" s="2" t="s">
        <v>52</v>
      </c>
      <c r="E8" s="2" t="s">
        <v>10</v>
      </c>
      <c r="F8" s="2"/>
      <c r="G8" s="2">
        <v>38</v>
      </c>
      <c r="H8" s="2">
        <v>22</v>
      </c>
      <c r="I8" s="42">
        <f t="shared" si="0"/>
        <v>2302</v>
      </c>
      <c r="J8" s="43">
        <f t="shared" si="2"/>
        <v>1998.2638888888891</v>
      </c>
      <c r="K8" s="56">
        <f t="shared" si="1"/>
        <v>4</v>
      </c>
    </row>
    <row r="9" spans="1:11" ht="12.75">
      <c r="A9" s="55">
        <v>7</v>
      </c>
      <c r="B9" s="2">
        <v>5</v>
      </c>
      <c r="C9" s="2" t="s">
        <v>42</v>
      </c>
      <c r="D9" s="2" t="s">
        <v>43</v>
      </c>
      <c r="E9" s="2" t="s">
        <v>10</v>
      </c>
      <c r="F9" s="2" t="s">
        <v>44</v>
      </c>
      <c r="G9" s="2">
        <v>38</v>
      </c>
      <c r="H9" s="2">
        <v>29</v>
      </c>
      <c r="I9" s="42">
        <f t="shared" si="0"/>
        <v>2309</v>
      </c>
      <c r="J9" s="43">
        <f t="shared" si="2"/>
        <v>2004.3402777777778</v>
      </c>
      <c r="K9" s="56">
        <f t="shared" si="1"/>
        <v>5</v>
      </c>
    </row>
    <row r="10" spans="1:11" ht="12.75">
      <c r="A10" s="55">
        <v>8</v>
      </c>
      <c r="B10" s="2">
        <v>16</v>
      </c>
      <c r="C10" s="2" t="s">
        <v>61</v>
      </c>
      <c r="D10" s="2" t="s">
        <v>62</v>
      </c>
      <c r="E10" s="2" t="s">
        <v>10</v>
      </c>
      <c r="F10" s="2" t="s">
        <v>63</v>
      </c>
      <c r="G10" s="2">
        <v>38</v>
      </c>
      <c r="H10" s="2">
        <v>52</v>
      </c>
      <c r="I10" s="42">
        <f t="shared" si="0"/>
        <v>2332</v>
      </c>
      <c r="J10" s="43">
        <f t="shared" si="2"/>
        <v>2024.3055555555557</v>
      </c>
      <c r="K10" s="56">
        <f t="shared" si="1"/>
        <v>6</v>
      </c>
    </row>
    <row r="11" spans="1:11" ht="12.75">
      <c r="A11" s="55">
        <v>9</v>
      </c>
      <c r="B11" s="2">
        <v>9</v>
      </c>
      <c r="C11" s="2" t="s">
        <v>5</v>
      </c>
      <c r="D11" s="2" t="s">
        <v>4</v>
      </c>
      <c r="E11" s="2" t="s">
        <v>10</v>
      </c>
      <c r="F11" s="2"/>
      <c r="G11" s="2">
        <v>39</v>
      </c>
      <c r="H11" s="2">
        <v>15</v>
      </c>
      <c r="I11" s="42">
        <f t="shared" si="0"/>
        <v>2355</v>
      </c>
      <c r="J11" s="43">
        <f t="shared" si="2"/>
        <v>2044.2708333333335</v>
      </c>
      <c r="K11" s="56">
        <f t="shared" si="1"/>
        <v>7</v>
      </c>
    </row>
    <row r="12" spans="1:11" ht="12.75">
      <c r="A12" s="55">
        <v>10</v>
      </c>
      <c r="B12" s="2">
        <v>26</v>
      </c>
      <c r="C12" s="2" t="s">
        <v>36</v>
      </c>
      <c r="D12" s="2" t="s">
        <v>37</v>
      </c>
      <c r="E12" s="2" t="s">
        <v>10</v>
      </c>
      <c r="F12" s="2" t="s">
        <v>38</v>
      </c>
      <c r="G12" s="2">
        <v>41</v>
      </c>
      <c r="H12" s="2">
        <v>54</v>
      </c>
      <c r="I12" s="42">
        <f t="shared" si="0"/>
        <v>2514</v>
      </c>
      <c r="J12" s="43">
        <f t="shared" si="2"/>
        <v>2182.291666666667</v>
      </c>
      <c r="K12" s="56">
        <f t="shared" si="1"/>
        <v>10</v>
      </c>
    </row>
    <row r="13" spans="1:11" ht="12.75">
      <c r="A13" s="55">
        <v>11</v>
      </c>
      <c r="B13" s="2">
        <v>15</v>
      </c>
      <c r="C13" s="2" t="s">
        <v>39</v>
      </c>
      <c r="D13" s="2" t="s">
        <v>40</v>
      </c>
      <c r="E13" s="2" t="s">
        <v>10</v>
      </c>
      <c r="F13" s="2" t="s">
        <v>41</v>
      </c>
      <c r="G13" s="2">
        <v>45</v>
      </c>
      <c r="H13" s="2">
        <v>16</v>
      </c>
      <c r="I13" s="42">
        <f t="shared" si="0"/>
        <v>2716</v>
      </c>
      <c r="J13" s="43">
        <f t="shared" si="2"/>
        <v>2357.638888888889</v>
      </c>
      <c r="K13" s="56">
        <f t="shared" si="1"/>
        <v>12</v>
      </c>
    </row>
    <row r="14" spans="1:11" ht="12.75">
      <c r="A14" s="55">
        <v>12</v>
      </c>
      <c r="B14" s="2">
        <v>22</v>
      </c>
      <c r="C14" s="2" t="s">
        <v>64</v>
      </c>
      <c r="D14" s="2" t="s">
        <v>79</v>
      </c>
      <c r="E14" s="2" t="s">
        <v>10</v>
      </c>
      <c r="F14" s="2" t="s">
        <v>65</v>
      </c>
      <c r="G14" s="2">
        <v>45</v>
      </c>
      <c r="H14" s="2">
        <v>17</v>
      </c>
      <c r="I14" s="42">
        <f t="shared" si="0"/>
        <v>2717</v>
      </c>
      <c r="J14" s="43">
        <f t="shared" si="2"/>
        <v>2358.506944444445</v>
      </c>
      <c r="K14" s="56">
        <f t="shared" si="1"/>
        <v>13</v>
      </c>
    </row>
    <row r="15" spans="1:11" ht="12.75">
      <c r="A15" s="55">
        <v>13</v>
      </c>
      <c r="B15" s="2">
        <v>14</v>
      </c>
      <c r="C15" s="2" t="s">
        <v>11</v>
      </c>
      <c r="D15" s="2" t="s">
        <v>12</v>
      </c>
      <c r="E15" s="2" t="s">
        <v>13</v>
      </c>
      <c r="F15" s="2"/>
      <c r="G15" s="2">
        <v>46</v>
      </c>
      <c r="H15" s="2">
        <v>5</v>
      </c>
      <c r="I15" s="42">
        <f t="shared" si="0"/>
        <v>2765</v>
      </c>
      <c r="J15" s="43">
        <f>I15/1.181</f>
        <v>2341.2362404741743</v>
      </c>
      <c r="K15" s="56">
        <f t="shared" si="1"/>
        <v>11</v>
      </c>
    </row>
    <row r="16" spans="1:11" ht="12.75">
      <c r="A16" s="55">
        <v>14</v>
      </c>
      <c r="B16" s="2">
        <v>13</v>
      </c>
      <c r="C16" s="2" t="s">
        <v>33</v>
      </c>
      <c r="D16" s="2" t="s">
        <v>34</v>
      </c>
      <c r="E16" s="2" t="s">
        <v>10</v>
      </c>
      <c r="F16" s="2" t="s">
        <v>35</v>
      </c>
      <c r="G16" s="2">
        <v>49</v>
      </c>
      <c r="H16" s="2">
        <v>27</v>
      </c>
      <c r="I16" s="42">
        <f t="shared" si="0"/>
        <v>2967</v>
      </c>
      <c r="J16" s="43">
        <f>I16/1.152</f>
        <v>2575.5208333333335</v>
      </c>
      <c r="K16" s="56">
        <f t="shared" si="1"/>
        <v>15</v>
      </c>
    </row>
    <row r="17" spans="1:11" ht="12.75">
      <c r="A17" s="55">
        <v>15</v>
      </c>
      <c r="B17" s="2">
        <v>11</v>
      </c>
      <c r="C17" s="2" t="s">
        <v>19</v>
      </c>
      <c r="D17" s="2" t="s">
        <v>20</v>
      </c>
      <c r="E17" s="2" t="s">
        <v>10</v>
      </c>
      <c r="F17" s="2" t="s">
        <v>71</v>
      </c>
      <c r="G17" s="2">
        <v>49</v>
      </c>
      <c r="H17" s="2">
        <v>50</v>
      </c>
      <c r="I17" s="42">
        <f t="shared" si="0"/>
        <v>2990</v>
      </c>
      <c r="J17" s="43">
        <f>I17/1.152</f>
        <v>2595.4861111111113</v>
      </c>
      <c r="K17" s="56">
        <f t="shared" si="1"/>
        <v>16</v>
      </c>
    </row>
    <row r="18" spans="1:11" ht="12.75">
      <c r="A18" s="55">
        <v>16</v>
      </c>
      <c r="B18" s="2">
        <v>12</v>
      </c>
      <c r="C18" s="2" t="s">
        <v>14</v>
      </c>
      <c r="D18" s="2" t="s">
        <v>15</v>
      </c>
      <c r="E18" s="2" t="s">
        <v>16</v>
      </c>
      <c r="F18" s="2" t="s">
        <v>67</v>
      </c>
      <c r="G18" s="2">
        <v>50</v>
      </c>
      <c r="H18" s="2">
        <v>1</v>
      </c>
      <c r="I18" s="42">
        <f t="shared" si="0"/>
        <v>3001</v>
      </c>
      <c r="J18" s="43">
        <f>I18/1.181</f>
        <v>2541.0668924640136</v>
      </c>
      <c r="K18" s="56">
        <f t="shared" si="1"/>
        <v>14</v>
      </c>
    </row>
    <row r="19" spans="1:11" ht="12.75">
      <c r="A19" s="55">
        <v>23</v>
      </c>
      <c r="B19" s="2">
        <v>25</v>
      </c>
      <c r="C19" s="2" t="s">
        <v>6</v>
      </c>
      <c r="D19" s="2" t="s">
        <v>7</v>
      </c>
      <c r="E19" s="2" t="s">
        <v>10</v>
      </c>
      <c r="F19" s="2"/>
      <c r="G19" s="2">
        <v>51</v>
      </c>
      <c r="H19" s="2">
        <v>50</v>
      </c>
      <c r="I19" s="42">
        <f t="shared" si="0"/>
        <v>3110</v>
      </c>
      <c r="J19" s="43">
        <f>I19/1.152</f>
        <v>2699.652777777778</v>
      </c>
      <c r="K19" s="56">
        <f t="shared" si="1"/>
        <v>17</v>
      </c>
    </row>
    <row r="20" spans="1:11" ht="12.75">
      <c r="A20" s="55">
        <v>18</v>
      </c>
      <c r="B20" s="2">
        <v>18</v>
      </c>
      <c r="C20" s="2" t="s">
        <v>53</v>
      </c>
      <c r="D20" s="2" t="s">
        <v>107</v>
      </c>
      <c r="E20" s="2" t="s">
        <v>10</v>
      </c>
      <c r="F20" s="2" t="s">
        <v>54</v>
      </c>
      <c r="G20" s="2">
        <v>53</v>
      </c>
      <c r="H20" s="2">
        <v>25</v>
      </c>
      <c r="I20" s="42">
        <f t="shared" si="0"/>
        <v>3205</v>
      </c>
      <c r="J20" s="43">
        <f>I20/1.152</f>
        <v>2782.1180555555557</v>
      </c>
      <c r="K20" s="56">
        <f t="shared" si="1"/>
        <v>18</v>
      </c>
    </row>
    <row r="21" spans="1:11" ht="12.75">
      <c r="A21" s="55">
        <v>19</v>
      </c>
      <c r="B21" s="2">
        <v>21</v>
      </c>
      <c r="C21" s="2" t="s">
        <v>17</v>
      </c>
      <c r="D21" s="2" t="s">
        <v>18</v>
      </c>
      <c r="E21" s="2" t="s">
        <v>16</v>
      </c>
      <c r="F21" s="2" t="s">
        <v>68</v>
      </c>
      <c r="G21" s="2">
        <v>57</v>
      </c>
      <c r="H21" s="2">
        <v>20</v>
      </c>
      <c r="I21" s="42">
        <f t="shared" si="0"/>
        <v>3440</v>
      </c>
      <c r="J21" s="43">
        <f>I21/1.181</f>
        <v>2912.7857747671464</v>
      </c>
      <c r="K21" s="56">
        <f t="shared" si="1"/>
        <v>19</v>
      </c>
    </row>
    <row r="22" spans="1:11" ht="12.75">
      <c r="A22" s="55">
        <v>20</v>
      </c>
      <c r="B22" s="2">
        <v>19</v>
      </c>
      <c r="C22" s="2" t="s">
        <v>70</v>
      </c>
      <c r="D22" s="2" t="s">
        <v>21</v>
      </c>
      <c r="E22" s="2" t="s">
        <v>16</v>
      </c>
      <c r="F22" s="2" t="s">
        <v>69</v>
      </c>
      <c r="G22" s="2">
        <v>58</v>
      </c>
      <c r="H22" s="2">
        <v>15</v>
      </c>
      <c r="I22" s="42">
        <f t="shared" si="0"/>
        <v>3495</v>
      </c>
      <c r="J22" s="43">
        <f>I22/1.181</f>
        <v>2959.3564775613886</v>
      </c>
      <c r="K22" s="56">
        <f t="shared" si="1"/>
        <v>20</v>
      </c>
    </row>
    <row r="23" spans="1:11" ht="12.75">
      <c r="A23" s="55">
        <v>21</v>
      </c>
      <c r="B23" s="2">
        <v>24</v>
      </c>
      <c r="C23" s="2" t="s">
        <v>103</v>
      </c>
      <c r="D23" s="2" t="s">
        <v>104</v>
      </c>
      <c r="E23" s="2" t="s">
        <v>10</v>
      </c>
      <c r="F23" s="2" t="s">
        <v>45</v>
      </c>
      <c r="G23" s="2">
        <v>58</v>
      </c>
      <c r="H23" s="2">
        <v>15</v>
      </c>
      <c r="I23" s="42">
        <f t="shared" si="0"/>
        <v>3495</v>
      </c>
      <c r="J23" s="43">
        <f aca="true" t="shared" si="3" ref="J23:J28">I23/1.152</f>
        <v>3033.854166666667</v>
      </c>
      <c r="K23" s="56">
        <f t="shared" si="1"/>
        <v>21</v>
      </c>
    </row>
    <row r="24" spans="1:11" ht="12.75">
      <c r="A24" s="55">
        <v>22</v>
      </c>
      <c r="B24" s="2">
        <v>17</v>
      </c>
      <c r="C24" s="2" t="s">
        <v>22</v>
      </c>
      <c r="D24" s="2" t="s">
        <v>23</v>
      </c>
      <c r="E24" s="2" t="s">
        <v>10</v>
      </c>
      <c r="F24" s="2" t="s">
        <v>27</v>
      </c>
      <c r="G24" s="2">
        <v>63</v>
      </c>
      <c r="H24" s="2">
        <v>54</v>
      </c>
      <c r="I24" s="42">
        <f t="shared" si="0"/>
        <v>3834</v>
      </c>
      <c r="J24" s="43">
        <f t="shared" si="3"/>
        <v>3328.1250000000005</v>
      </c>
      <c r="K24" s="56">
        <f t="shared" si="1"/>
        <v>22</v>
      </c>
    </row>
    <row r="25" spans="1:11" ht="12.75">
      <c r="A25" s="55">
        <v>17</v>
      </c>
      <c r="B25" s="2">
        <v>7</v>
      </c>
      <c r="C25" s="2" t="s">
        <v>48</v>
      </c>
      <c r="D25" s="2" t="s">
        <v>49</v>
      </c>
      <c r="E25" s="2" t="s">
        <v>10</v>
      </c>
      <c r="F25" s="2" t="s">
        <v>50</v>
      </c>
      <c r="G25" s="2">
        <v>65</v>
      </c>
      <c r="H25" s="2">
        <v>0</v>
      </c>
      <c r="I25" s="42">
        <f t="shared" si="0"/>
        <v>3900</v>
      </c>
      <c r="J25" s="43">
        <f t="shared" si="3"/>
        <v>3385.416666666667</v>
      </c>
      <c r="K25" s="56">
        <f t="shared" si="1"/>
        <v>23</v>
      </c>
    </row>
    <row r="26" spans="1:11" ht="12.75">
      <c r="A26" s="55">
        <v>24</v>
      </c>
      <c r="B26" s="2">
        <v>8</v>
      </c>
      <c r="C26" s="2" t="s">
        <v>28</v>
      </c>
      <c r="D26" s="2" t="s">
        <v>29</v>
      </c>
      <c r="E26" s="2" t="s">
        <v>10</v>
      </c>
      <c r="F26" s="2" t="s">
        <v>30</v>
      </c>
      <c r="G26" s="2">
        <v>65</v>
      </c>
      <c r="H26" s="2">
        <v>0</v>
      </c>
      <c r="I26" s="42">
        <f t="shared" si="0"/>
        <v>3900</v>
      </c>
      <c r="J26" s="43">
        <f t="shared" si="3"/>
        <v>3385.416666666667</v>
      </c>
      <c r="K26" s="56">
        <f t="shared" si="1"/>
        <v>23</v>
      </c>
    </row>
    <row r="27" spans="1:11" ht="12.75">
      <c r="A27" s="55">
        <v>25</v>
      </c>
      <c r="B27" s="2">
        <v>10</v>
      </c>
      <c r="C27" s="2" t="s">
        <v>66</v>
      </c>
      <c r="D27" s="2" t="s">
        <v>31</v>
      </c>
      <c r="E27" s="2" t="s">
        <v>10</v>
      </c>
      <c r="F27" s="2" t="s">
        <v>32</v>
      </c>
      <c r="G27" s="2">
        <v>65</v>
      </c>
      <c r="H27" s="2">
        <v>0</v>
      </c>
      <c r="I27" s="42">
        <f t="shared" si="0"/>
        <v>3900</v>
      </c>
      <c r="J27" s="43">
        <f t="shared" si="3"/>
        <v>3385.416666666667</v>
      </c>
      <c r="K27" s="56">
        <f t="shared" si="1"/>
        <v>23</v>
      </c>
    </row>
    <row r="28" spans="1:11" ht="13.5" thickBot="1">
      <c r="A28" s="57">
        <v>26</v>
      </c>
      <c r="B28" s="59">
        <v>23</v>
      </c>
      <c r="C28" s="59" t="s">
        <v>24</v>
      </c>
      <c r="D28" s="59" t="s">
        <v>25</v>
      </c>
      <c r="E28" s="59" t="s">
        <v>10</v>
      </c>
      <c r="F28" s="59" t="s">
        <v>26</v>
      </c>
      <c r="G28" s="59">
        <v>65</v>
      </c>
      <c r="H28" s="59">
        <v>0</v>
      </c>
      <c r="I28" s="58">
        <f t="shared" si="0"/>
        <v>3900</v>
      </c>
      <c r="J28" s="60">
        <f t="shared" si="3"/>
        <v>3385.416666666667</v>
      </c>
      <c r="K28" s="61">
        <f t="shared" si="1"/>
        <v>23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Nieuwenhuys</dc:creator>
  <cp:keywords/>
  <dc:description/>
  <cp:lastModifiedBy>Registered User</cp:lastModifiedBy>
  <cp:lastPrinted>2007-05-26T11:59:30Z</cp:lastPrinted>
  <dcterms:created xsi:type="dcterms:W3CDTF">2007-05-25T17:00:24Z</dcterms:created>
  <dcterms:modified xsi:type="dcterms:W3CDTF">2007-05-26T12:27:39Z</dcterms:modified>
  <cp:category/>
  <cp:version/>
  <cp:contentType/>
  <cp:contentStatus/>
</cp:coreProperties>
</file>