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" yWindow="45" windowWidth="17400" windowHeight="13080" tabRatio="500" activeTab="0"/>
  </bookViews>
  <sheets>
    <sheet name="Results" sheetId="1" r:id="rId1"/>
    <sheet name="Helm &amp; Crew Details" sheetId="2" r:id="rId2"/>
  </sheets>
  <definedNames>
    <definedName name="_xlnm.Print_Area" localSheetId="0">'Results'!$A$1:$AE$115</definedName>
  </definedNames>
  <calcPr fullCalcOnLoad="1"/>
</workbook>
</file>

<file path=xl/comments1.xml><?xml version="1.0" encoding="utf-8"?>
<comments xmlns="http://schemas.openxmlformats.org/spreadsheetml/2006/main">
  <authors>
    <author>Ineke van Eden</author>
  </authors>
  <commentList>
    <comment ref="B13" authorId="0">
      <text>
        <r>
          <rPr>
            <b/>
            <sz val="9"/>
            <rFont val="Verdana"/>
            <family val="0"/>
          </rPr>
          <t>Cees van Eden:</t>
        </r>
        <r>
          <rPr>
            <sz val="9"/>
            <rFont val="Verdana"/>
            <family val="0"/>
          </rPr>
          <t xml:space="preserve">
Equal last after finish problems</t>
        </r>
      </text>
    </comment>
    <comment ref="B14" authorId="0">
      <text>
        <r>
          <rPr>
            <b/>
            <sz val="9"/>
            <rFont val="Verdana"/>
            <family val="0"/>
          </rPr>
          <t xml:space="preserve">Cees van Eden:
</t>
        </r>
        <r>
          <rPr>
            <sz val="9"/>
            <rFont val="Verdana"/>
            <family val="0"/>
          </rPr>
          <t xml:space="preserve">Equal last after finish problems
</t>
        </r>
      </text>
    </comment>
    <comment ref="G14" authorId="0">
      <text>
        <r>
          <rPr>
            <b/>
            <sz val="9"/>
            <rFont val="Verdana"/>
            <family val="0"/>
          </rPr>
          <t>Cees van Eden:</t>
        </r>
        <r>
          <rPr>
            <sz val="9"/>
            <rFont val="Verdana"/>
            <family val="0"/>
          </rPr>
          <t xml:space="preserve">
</t>
        </r>
        <r>
          <rPr>
            <b/>
            <sz val="9"/>
            <rFont val="Verdana"/>
            <family val="0"/>
          </rPr>
          <t>DNS</t>
        </r>
      </text>
    </comment>
    <comment ref="O8" authorId="0">
      <text>
        <r>
          <rPr>
            <b/>
            <sz val="9"/>
            <rFont val="Verdana"/>
            <family val="0"/>
          </rPr>
          <t>Ineke van Eden:</t>
        </r>
        <r>
          <rPr>
            <sz val="9"/>
            <rFont val="Verdana"/>
            <family val="0"/>
          </rPr>
          <t xml:space="preserve">
DNF</t>
        </r>
      </text>
    </comment>
    <comment ref="O14" authorId="0">
      <text>
        <r>
          <rPr>
            <b/>
            <sz val="9"/>
            <rFont val="Verdana"/>
            <family val="0"/>
          </rPr>
          <t>Ineke van Eden:</t>
        </r>
        <r>
          <rPr>
            <sz val="9"/>
            <rFont val="Verdana"/>
            <family val="0"/>
          </rPr>
          <t xml:space="preserve">
Instructed to retire by OOD</t>
        </r>
      </text>
    </comment>
    <comment ref="O12" authorId="0">
      <text>
        <r>
          <rPr>
            <b/>
            <sz val="9"/>
            <rFont val="Verdana"/>
            <family val="0"/>
          </rPr>
          <t>Ineke van Eden:</t>
        </r>
        <r>
          <rPr>
            <sz val="9"/>
            <rFont val="Verdana"/>
            <family val="0"/>
          </rPr>
          <t xml:space="preserve">
Instructed to retire by OOD</t>
        </r>
      </text>
    </comment>
  </commentList>
</comments>
</file>

<file path=xl/sharedStrings.xml><?xml version="1.0" encoding="utf-8"?>
<sst xmlns="http://schemas.openxmlformats.org/spreadsheetml/2006/main" count="936" uniqueCount="231">
  <si>
    <t>Frank v B</t>
  </si>
  <si>
    <t>Simon</t>
  </si>
  <si>
    <t>Fred</t>
  </si>
  <si>
    <t>Katie</t>
  </si>
  <si>
    <t>Dave</t>
  </si>
  <si>
    <t>Nick</t>
  </si>
  <si>
    <t>Paul Henri</t>
  </si>
  <si>
    <t>Jan</t>
  </si>
  <si>
    <t>Jane</t>
  </si>
  <si>
    <t>Femke</t>
  </si>
  <si>
    <t>Michiel</t>
  </si>
  <si>
    <t>Charles</t>
  </si>
  <si>
    <t>Mary</t>
  </si>
  <si>
    <t>Kat</t>
  </si>
  <si>
    <t>Volker</t>
  </si>
  <si>
    <t>Lucy</t>
  </si>
  <si>
    <t>Ineke</t>
  </si>
  <si>
    <t>Ingeborg</t>
  </si>
  <si>
    <t>?</t>
  </si>
  <si>
    <t>Jorgen</t>
  </si>
  <si>
    <t>Sam</t>
  </si>
  <si>
    <t>Charlotte</t>
  </si>
  <si>
    <t>Gerard</t>
  </si>
  <si>
    <t>Pascale</t>
  </si>
  <si>
    <t>Start</t>
  </si>
  <si>
    <t>Finish</t>
  </si>
  <si>
    <t>Time</t>
  </si>
  <si>
    <t>Decimal</t>
  </si>
  <si>
    <t>Rank</t>
  </si>
  <si>
    <t>Fastest Race Around The Island</t>
  </si>
  <si>
    <t>Cumulative Points</t>
  </si>
  <si>
    <t>Instantaneous Position</t>
  </si>
  <si>
    <t>Race</t>
  </si>
  <si>
    <t>Dave Clark</t>
  </si>
  <si>
    <t>Zou Rivault</t>
  </si>
  <si>
    <t>Rob N.</t>
  </si>
  <si>
    <t>Paola H.</t>
  </si>
  <si>
    <t>Klaus Mueller</t>
  </si>
  <si>
    <t>Jane Nicolson</t>
  </si>
  <si>
    <t>Deidrich</t>
  </si>
  <si>
    <t>Rob Mink</t>
  </si>
  <si>
    <t>Tineke Maarseveen</t>
  </si>
  <si>
    <t>Luisabel M.</t>
  </si>
  <si>
    <t>Jan-Willem</t>
  </si>
  <si>
    <t>Katie Whyte</t>
  </si>
  <si>
    <t>Kat Mason</t>
  </si>
  <si>
    <t>Michiel v R.</t>
  </si>
  <si>
    <t>Charles Whyte</t>
  </si>
  <si>
    <t>Brett Hall</t>
  </si>
  <si>
    <t>Glenn Perry</t>
  </si>
  <si>
    <t>Nathalie</t>
  </si>
  <si>
    <t>Bernard</t>
  </si>
  <si>
    <t>Ali</t>
  </si>
  <si>
    <t>Stephan</t>
  </si>
  <si>
    <t>J.W. vd Lee</t>
  </si>
  <si>
    <t>Fresg</t>
  </si>
  <si>
    <t>Frt</t>
  </si>
  <si>
    <t>Steven Mackay</t>
  </si>
  <si>
    <t>Marianne Meulman</t>
  </si>
  <si>
    <t>Apollo</t>
  </si>
  <si>
    <t>Alison</t>
  </si>
  <si>
    <t>Frank Loerakker</t>
  </si>
  <si>
    <t>Hamish</t>
  </si>
  <si>
    <t>Andrew Faulkner</t>
  </si>
  <si>
    <t>Victoria</t>
  </si>
  <si>
    <t>Faisal</t>
  </si>
  <si>
    <t>Pascal Richard</t>
  </si>
  <si>
    <t>Kirsten Bervett</t>
  </si>
  <si>
    <t>Chuck</t>
  </si>
  <si>
    <t>Johny</t>
  </si>
  <si>
    <t>Mak</t>
  </si>
  <si>
    <t>Boats Overtaken</t>
  </si>
  <si>
    <t>Irene</t>
  </si>
  <si>
    <t>Inge</t>
  </si>
  <si>
    <t>Angus Mackay</t>
  </si>
  <si>
    <t>Ken Portanger</t>
  </si>
  <si>
    <t>Sandra Kapoh</t>
  </si>
  <si>
    <t>Harald</t>
  </si>
  <si>
    <t>Harald berk</t>
  </si>
  <si>
    <t>Robert Ambrose</t>
  </si>
  <si>
    <t>Christine</t>
  </si>
  <si>
    <t>Torstein</t>
  </si>
  <si>
    <t>Torsten</t>
  </si>
  <si>
    <t>Richard</t>
  </si>
  <si>
    <t>Rudi</t>
  </si>
  <si>
    <t>Rudolf</t>
  </si>
  <si>
    <t>Ivan Gronland</t>
  </si>
  <si>
    <t>Charlie</t>
  </si>
  <si>
    <t>William Walton</t>
  </si>
  <si>
    <t>Aly</t>
  </si>
  <si>
    <t>Sebastian</t>
  </si>
  <si>
    <t>Frank Opprinsen</t>
  </si>
  <si>
    <t>Brinkhorst</t>
  </si>
  <si>
    <t>Joe Cumming</t>
  </si>
  <si>
    <t>Kirsten Bennett</t>
  </si>
  <si>
    <t>Ank Whyte</t>
  </si>
  <si>
    <t>Mark Newall</t>
  </si>
  <si>
    <t>Karyn Mackay</t>
  </si>
  <si>
    <t>Simon Imb</t>
  </si>
  <si>
    <t>Tom Fredmann</t>
  </si>
  <si>
    <t>Yvonne Castello</t>
  </si>
  <si>
    <t>Henk Bijvank</t>
  </si>
  <si>
    <t>Martin</t>
  </si>
  <si>
    <t>C. Whyte</t>
  </si>
  <si>
    <t>Ian</t>
  </si>
  <si>
    <t>vd Lee</t>
  </si>
  <si>
    <t>Stethan</t>
  </si>
  <si>
    <t>Rudy</t>
  </si>
  <si>
    <t>Suzanne</t>
  </si>
  <si>
    <t>Frank v Berk</t>
  </si>
  <si>
    <t>Rodger</t>
  </si>
  <si>
    <t>Jeanine de Koning</t>
  </si>
  <si>
    <t>Steven McKay</t>
  </si>
  <si>
    <t>Kam Darlington</t>
  </si>
  <si>
    <t>Jorgen Leikwes</t>
  </si>
  <si>
    <t>Ank</t>
  </si>
  <si>
    <t>Mile Clark</t>
  </si>
  <si>
    <t xml:space="preserve">Mark </t>
  </si>
  <si>
    <t>Gordon</t>
  </si>
  <si>
    <t>David</t>
  </si>
  <si>
    <t>Paul-Henri</t>
  </si>
  <si>
    <t>Sandra</t>
  </si>
  <si>
    <t>Diedrich</t>
  </si>
  <si>
    <t>Rob</t>
  </si>
  <si>
    <t>Ken</t>
  </si>
  <si>
    <t>Jan-Willem Brinkhorst</t>
  </si>
  <si>
    <t>HenrikNorgaard</t>
  </si>
  <si>
    <t>Frank v. B</t>
  </si>
  <si>
    <t>Wi, Warton</t>
  </si>
  <si>
    <t>Stephen Rice</t>
  </si>
  <si>
    <t>Lucy Ambrose</t>
  </si>
  <si>
    <t>Opprinsen</t>
  </si>
  <si>
    <t>Rob Ambrose</t>
  </si>
  <si>
    <t>Jan Saelby</t>
  </si>
  <si>
    <t>Brian Stewart</t>
  </si>
  <si>
    <t>Joe</t>
  </si>
  <si>
    <t>Kirsten</t>
  </si>
  <si>
    <t>Mike C</t>
  </si>
  <si>
    <t>Andrew W</t>
  </si>
  <si>
    <t>Janine</t>
  </si>
  <si>
    <t xml:space="preserve">Gordon </t>
  </si>
  <si>
    <t>Karl Darlington</t>
  </si>
  <si>
    <t>Johnny</t>
  </si>
  <si>
    <t>Tom</t>
  </si>
  <si>
    <t>Ken Brown</t>
  </si>
  <si>
    <t>Skios</t>
  </si>
  <si>
    <t>Wi Walton</t>
  </si>
  <si>
    <t xml:space="preserve">Cees </t>
  </si>
  <si>
    <t>Oddie</t>
  </si>
  <si>
    <t>Glenn</t>
  </si>
  <si>
    <t>Bernhard</t>
  </si>
  <si>
    <t>Andrew Whyte</t>
  </si>
  <si>
    <t>Mike Clark</t>
  </si>
  <si>
    <t>Erik</t>
  </si>
  <si>
    <t>Tony v. Thiel</t>
  </si>
  <si>
    <t>Mark N.</t>
  </si>
  <si>
    <t>Simon Imber</t>
  </si>
  <si>
    <t>John Coates</t>
  </si>
  <si>
    <t>Henrik Norgard</t>
  </si>
  <si>
    <t>Don Gray</t>
  </si>
  <si>
    <t>Iain Hudson</t>
  </si>
  <si>
    <t>Katharine Mason</t>
  </si>
  <si>
    <t xml:space="preserve">Henrik </t>
  </si>
  <si>
    <t>Ernie Meili</t>
  </si>
  <si>
    <t>Peter Evans</t>
  </si>
  <si>
    <t>Rodger Martin</t>
  </si>
  <si>
    <t>Gerry Price</t>
  </si>
  <si>
    <t>H. Reinhardt</t>
  </si>
  <si>
    <t>Sarah Borthwick</t>
  </si>
  <si>
    <t>Jonathan Seagull</t>
  </si>
  <si>
    <t>Tricia Gray</t>
  </si>
  <si>
    <t>Douwe (*)</t>
  </si>
  <si>
    <t>Frank Loerakker (*)</t>
  </si>
  <si>
    <t>(*) Dispensation due to crew on rescue mission</t>
  </si>
  <si>
    <t>Jan Seaby</t>
  </si>
  <si>
    <t>Fred Rourke</t>
  </si>
  <si>
    <t>DNS</t>
  </si>
  <si>
    <t>Team</t>
  </si>
  <si>
    <t>Flying 16</t>
  </si>
  <si>
    <t>Dayaks I</t>
  </si>
  <si>
    <t>Surfin Turtles</t>
  </si>
  <si>
    <t>Muscats I</t>
  </si>
  <si>
    <t>Giants</t>
  </si>
  <si>
    <t>Dayaks II</t>
  </si>
  <si>
    <t>Titans</t>
  </si>
  <si>
    <t>Muscats II</t>
  </si>
  <si>
    <t>NCL</t>
  </si>
  <si>
    <t>Muscats III</t>
  </si>
  <si>
    <t>Dayaks III</t>
  </si>
  <si>
    <t>Castaways</t>
  </si>
  <si>
    <t>Penalties</t>
  </si>
  <si>
    <t>Total</t>
  </si>
  <si>
    <t>L1</t>
  </si>
  <si>
    <t>L2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</si>
  <si>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</si>
  <si>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</si>
  <si>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</si>
  <si>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</si>
  <si>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</si>
  <si>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</si>
  <si>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</si>
  <si>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</si>
  <si>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</si>
  <si>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</si>
  <si>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</si>
  <si>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</si>
  <si>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</si>
  <si>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</si>
  <si>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</si>
  <si>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</t>
  </si>
  <si>
    <t>C</t>
  </si>
  <si>
    <t>Frank</t>
  </si>
  <si>
    <t>Henrik</t>
  </si>
  <si>
    <t>Paul</t>
  </si>
  <si>
    <t>Stephen</t>
  </si>
  <si>
    <t>Cees</t>
  </si>
  <si>
    <t>William</t>
  </si>
  <si>
    <t>Hans</t>
  </si>
  <si>
    <t>Iain</t>
  </si>
  <si>
    <t>Don</t>
  </si>
  <si>
    <t>Douwe</t>
  </si>
  <si>
    <t>Tony</t>
  </si>
  <si>
    <t>Chris</t>
  </si>
  <si>
    <t>Glen</t>
  </si>
  <si>
    <t>Mark</t>
  </si>
  <si>
    <t>Final Pos</t>
  </si>
  <si>
    <t>Tot</t>
  </si>
  <si>
    <t>2007 Regatta Scoreboard</t>
  </si>
  <si>
    <t>End</t>
  </si>
  <si>
    <t>Disc</t>
  </si>
  <si>
    <t>Pen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</si>
</sst>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* #,##0_-;\-* #,##0_-;_-* &quot;-&quot;_-;_-@_-"/>
    <numFmt numFmtId="170" formatCode="_-&quot;£ &quot;* #,##0.00_-;\-&quot;£ &quot;* #,##0.00_-;_-&quot;£ &quot;* &quot;-&quot;??_-;_-@_-"/>
    <numFmt numFmtId="171" formatCode="_-* #,##0.00_-;\-* #,##0.00_-;_-* &quot;-&quot;??_-;_-@_-"/>
    <numFmt numFmtId="172" formatCode="h:mm:ss"/>
    <numFmt numFmtId="173" formatCode="0.000"/>
    <numFmt numFmtId="174" formatCode="0.0000"/>
    <numFmt numFmtId="175" formatCode="0.00000"/>
    <numFmt numFmtId="176" formatCode="0.000000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20"/>
      <name val="Verdana"/>
      <family val="0"/>
    </font>
    <font>
      <b/>
      <sz val="10"/>
      <color indexed="10"/>
      <name val="Verdana"/>
      <family val="0"/>
    </font>
    <font>
      <sz val="10.5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b/>
      <sz val="11.5"/>
      <name val="Verdana"/>
      <family val="0"/>
    </font>
    <font>
      <sz val="8"/>
      <name val="Verdana"/>
      <family val="0"/>
    </font>
    <font>
      <b/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7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6" fillId="0" borderId="0" xfId="0" applyFont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172" fontId="0" fillId="0" borderId="1" xfId="0" applyNumberFormat="1" applyFont="1" applyBorder="1" applyAlignment="1">
      <alignment horizontal="center"/>
    </xf>
    <xf numFmtId="21" fontId="0" fillId="0" borderId="1" xfId="0" applyNumberFormat="1" applyFont="1" applyBorder="1" applyAlignment="1">
      <alignment horizontal="center"/>
    </xf>
    <xf numFmtId="45" fontId="1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 horizontal="center"/>
    </xf>
    <xf numFmtId="21" fontId="0" fillId="0" borderId="1" xfId="0" applyNumberFormat="1" applyFont="1" applyBorder="1" applyAlignment="1">
      <alignment horizontal="center"/>
    </xf>
    <xf numFmtId="46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2" xfId="0" applyFont="1" applyBorder="1" applyAlignment="1">
      <alignment horizontal="left"/>
    </xf>
    <xf numFmtId="0" fontId="0" fillId="4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Verdana"/>
                <a:ea typeface="Verdana"/>
                <a:cs typeface="Verdana"/>
              </a:rPr>
              <a:t>Progression Chart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4"/>
          <c:y val="0.124"/>
          <c:w val="0.84475"/>
          <c:h val="0.8555"/>
        </c:manualLayout>
      </c:layout>
      <c:lineChart>
        <c:grouping val="standard"/>
        <c:varyColors val="0"/>
        <c:ser>
          <c:idx val="0"/>
          <c:order val="0"/>
          <c:tx>
            <c:strRef>
              <c:f>Results!$A$34</c:f>
              <c:strCache>
                <c:ptCount val="1"/>
                <c:pt idx="0">
                  <c:v>Flying 16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Results!$B$33:$S$33</c:f>
              <c:strCache/>
            </c:strRef>
          </c:cat>
          <c:val>
            <c:numRef>
              <c:f>Results!$B$34:$S$34</c:f>
              <c:numCache/>
            </c:numRef>
          </c:val>
          <c:smooth val="0"/>
        </c:ser>
        <c:ser>
          <c:idx val="1"/>
          <c:order val="1"/>
          <c:tx>
            <c:strRef>
              <c:f>Results!$A$35</c:f>
              <c:strCache>
                <c:ptCount val="1"/>
                <c:pt idx="0">
                  <c:v>Dayaks I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Results!$B$33:$S$33</c:f>
              <c:strCache/>
            </c:strRef>
          </c:cat>
          <c:val>
            <c:numRef>
              <c:f>Results!$B$35:$S$35</c:f>
              <c:numCache/>
            </c:numRef>
          </c:val>
          <c:smooth val="0"/>
        </c:ser>
        <c:ser>
          <c:idx val="2"/>
          <c:order val="2"/>
          <c:tx>
            <c:strRef>
              <c:f>Results!$A$36</c:f>
              <c:strCache>
                <c:ptCount val="1"/>
                <c:pt idx="0">
                  <c:v>Surfin Turtles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Results!$B$33:$S$33</c:f>
              <c:strCache/>
            </c:strRef>
          </c:cat>
          <c:val>
            <c:numRef>
              <c:f>Results!$B$36:$S$36</c:f>
              <c:numCache/>
            </c:numRef>
          </c:val>
          <c:smooth val="0"/>
        </c:ser>
        <c:ser>
          <c:idx val="3"/>
          <c:order val="3"/>
          <c:tx>
            <c:strRef>
              <c:f>Results!$A$37</c:f>
              <c:strCache>
                <c:ptCount val="1"/>
                <c:pt idx="0">
                  <c:v>Muscats I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Results!$B$33:$S$33</c:f>
              <c:strCache/>
            </c:strRef>
          </c:cat>
          <c:val>
            <c:numRef>
              <c:f>Results!$B$37:$S$37</c:f>
              <c:numCache/>
            </c:numRef>
          </c:val>
          <c:smooth val="0"/>
        </c:ser>
        <c:ser>
          <c:idx val="4"/>
          <c:order val="4"/>
          <c:tx>
            <c:strRef>
              <c:f>Results!$A$38</c:f>
              <c:strCache>
                <c:ptCount val="1"/>
                <c:pt idx="0">
                  <c:v>Giants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Results!$B$33:$S$33</c:f>
              <c:strCache/>
            </c:strRef>
          </c:cat>
          <c:val>
            <c:numRef>
              <c:f>Results!$B$38:$S$38</c:f>
              <c:numCache/>
            </c:numRef>
          </c:val>
          <c:smooth val="0"/>
        </c:ser>
        <c:ser>
          <c:idx val="5"/>
          <c:order val="5"/>
          <c:tx>
            <c:strRef>
              <c:f>Results!$A$39</c:f>
              <c:strCache>
                <c:ptCount val="1"/>
                <c:pt idx="0">
                  <c:v>Dayaks II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Results!$B$33:$S$33</c:f>
              <c:strCache/>
            </c:strRef>
          </c:cat>
          <c:val>
            <c:numRef>
              <c:f>Results!$B$39:$S$39</c:f>
              <c:numCache/>
            </c:numRef>
          </c:val>
          <c:smooth val="0"/>
        </c:ser>
        <c:ser>
          <c:idx val="6"/>
          <c:order val="6"/>
          <c:tx>
            <c:strRef>
              <c:f>Results!$A$40</c:f>
              <c:strCache>
                <c:ptCount val="1"/>
                <c:pt idx="0">
                  <c:v>Titans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Results!$B$33:$S$33</c:f>
              <c:strCache/>
            </c:strRef>
          </c:cat>
          <c:val>
            <c:numRef>
              <c:f>Results!$B$40:$S$40</c:f>
              <c:numCache/>
            </c:numRef>
          </c:val>
          <c:smooth val="0"/>
        </c:ser>
        <c:ser>
          <c:idx val="7"/>
          <c:order val="7"/>
          <c:tx>
            <c:strRef>
              <c:f>Results!$A$41</c:f>
              <c:strCache>
                <c:ptCount val="1"/>
                <c:pt idx="0">
                  <c:v>NCL</c:v>
                </c:pt>
              </c:strCache>
            </c:strRef>
          </c:tx>
          <c:spPr>
            <a:ln w="254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Results!$B$33:$S$33</c:f>
              <c:strCache/>
            </c:strRef>
          </c:cat>
          <c:val>
            <c:numRef>
              <c:f>Results!$B$41:$S$41</c:f>
              <c:numCache/>
            </c:numRef>
          </c:val>
          <c:smooth val="0"/>
        </c:ser>
        <c:ser>
          <c:idx val="8"/>
          <c:order val="8"/>
          <c:tx>
            <c:strRef>
              <c:f>Results!$A$42</c:f>
              <c:strCache>
                <c:ptCount val="1"/>
                <c:pt idx="0">
                  <c:v>Muscats II</c:v>
                </c:pt>
              </c:strCache>
            </c:strRef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Results!$B$33:$S$33</c:f>
              <c:strCache/>
            </c:strRef>
          </c:cat>
          <c:val>
            <c:numRef>
              <c:f>Results!$B$42:$S$42</c:f>
              <c:numCache/>
            </c:numRef>
          </c:val>
          <c:smooth val="0"/>
        </c:ser>
        <c:ser>
          <c:idx val="9"/>
          <c:order val="9"/>
          <c:tx>
            <c:strRef>
              <c:f>Results!$A$43</c:f>
              <c:strCache>
                <c:ptCount val="1"/>
                <c:pt idx="0">
                  <c:v>Muscats III</c:v>
                </c:pt>
              </c:strCache>
            </c:strRef>
          </c:tx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Results!$B$33:$S$33</c:f>
              <c:strCache/>
            </c:strRef>
          </c:cat>
          <c:val>
            <c:numRef>
              <c:f>Results!$B$43:$S$43</c:f>
              <c:numCache/>
            </c:numRef>
          </c:val>
          <c:smooth val="0"/>
        </c:ser>
        <c:ser>
          <c:idx val="10"/>
          <c:order val="10"/>
          <c:tx>
            <c:strRef>
              <c:f>Results!$A$44</c:f>
              <c:strCache>
                <c:ptCount val="1"/>
                <c:pt idx="0">
                  <c:v>Castaways</c:v>
                </c:pt>
              </c:strCache>
            </c:strRef>
          </c:tx>
          <c:spPr>
            <a:ln w="25400">
              <a:solidFill>
                <a:srgbClr val="CCFF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Results!$B$33:$S$33</c:f>
              <c:strCache/>
            </c:strRef>
          </c:cat>
          <c:val>
            <c:numRef>
              <c:f>Results!$B$44:$S$44</c:f>
              <c:numCache/>
            </c:numRef>
          </c:val>
          <c:smooth val="0"/>
        </c:ser>
        <c:ser>
          <c:idx val="11"/>
          <c:order val="11"/>
          <c:tx>
            <c:strRef>
              <c:f>Results!$A$45</c:f>
              <c:strCache>
                <c:ptCount val="1"/>
                <c:pt idx="0">
                  <c:v>Dayaks III</c:v>
                </c:pt>
              </c:strCache>
            </c:strRef>
          </c:tx>
          <c:spPr>
            <a:ln w="25400">
              <a:solidFill>
                <a:srgbClr val="FFFF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Results!$B$33:$S$33</c:f>
              <c:strCache/>
            </c:strRef>
          </c:cat>
          <c:val>
            <c:numRef>
              <c:f>Results!$B$45:$S$45</c:f>
              <c:numCache/>
            </c:numRef>
          </c:val>
          <c:smooth val="0"/>
        </c:ser>
        <c:marker val="1"/>
        <c:axId val="43297470"/>
        <c:axId val="54132911"/>
      </c:lineChart>
      <c:catAx>
        <c:axId val="4329747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54132911"/>
        <c:crosses val="autoZero"/>
        <c:auto val="1"/>
        <c:lblOffset val="100"/>
        <c:noMultiLvlLbl val="0"/>
      </c:catAx>
      <c:valAx>
        <c:axId val="54132911"/>
        <c:scaling>
          <c:orientation val="maxMin"/>
          <c:max val="12"/>
          <c:min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97470"/>
        <c:crossesAt val="1"/>
        <c:crossBetween val="between"/>
        <c:dispUnits/>
        <c:majorUnit val="1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435"/>
          <c:w val="0.167"/>
          <c:h val="0.80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Results!$AB$2</c:f>
              <c:strCache>
                <c:ptCount val="1"/>
                <c:pt idx="0">
                  <c:v>Decimal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Results!$X$3:$X$14</c:f>
              <c:strCache/>
            </c:strRef>
          </c:cat>
          <c:val>
            <c:numRef>
              <c:f>Results!$AB$3:$AB$14</c:f>
              <c:numCache/>
            </c:numRef>
          </c:val>
        </c:ser>
        <c:axId val="17434152"/>
        <c:axId val="22689641"/>
      </c:barChart>
      <c:catAx>
        <c:axId val="17434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689641"/>
        <c:crosses val="autoZero"/>
        <c:auto val="1"/>
        <c:lblOffset val="100"/>
        <c:noMultiLvlLbl val="0"/>
      </c:catAx>
      <c:valAx>
        <c:axId val="22689641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34152"/>
        <c:crossesAt val="1"/>
        <c:crossBetween val="between"/>
        <c:dispUnits/>
        <c:majorUnit val="1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Verdana"/>
                <a:ea typeface="Verdana"/>
                <a:cs typeface="Verdana"/>
              </a:rPr>
              <a:t>Number of Boats Overtaken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Results!$A$79:$A$90</c:f>
              <c:strCache/>
            </c:strRef>
          </c:cat>
          <c:val>
            <c:numRef>
              <c:f>Results!$Q$79:$Q$90</c:f>
              <c:numCache/>
            </c:numRef>
          </c:val>
        </c:ser>
        <c:axId val="2880178"/>
        <c:axId val="25921603"/>
      </c:barChart>
      <c:catAx>
        <c:axId val="2880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25921603"/>
        <c:crosses val="autoZero"/>
        <c:auto val="1"/>
        <c:lblOffset val="100"/>
        <c:noMultiLvlLbl val="0"/>
      </c:catAx>
      <c:valAx>
        <c:axId val="259216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80178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45</xdr:row>
      <xdr:rowOff>123825</xdr:rowOff>
    </xdr:from>
    <xdr:to>
      <xdr:col>21</xdr:col>
      <xdr:colOff>28575</xdr:colOff>
      <xdr:row>75</xdr:row>
      <xdr:rowOff>114300</xdr:rowOff>
    </xdr:to>
    <xdr:graphicFrame>
      <xdr:nvGraphicFramePr>
        <xdr:cNvPr id="1" name="Chart 1"/>
        <xdr:cNvGraphicFramePr/>
      </xdr:nvGraphicFramePr>
      <xdr:xfrm>
        <a:off x="28575" y="9648825"/>
        <a:ext cx="812482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0</xdr:colOff>
      <xdr:row>14</xdr:row>
      <xdr:rowOff>114300</xdr:rowOff>
    </xdr:from>
    <xdr:to>
      <xdr:col>30</xdr:col>
      <xdr:colOff>371475</xdr:colOff>
      <xdr:row>30</xdr:row>
      <xdr:rowOff>1743075</xdr:rowOff>
    </xdr:to>
    <xdr:graphicFrame>
      <xdr:nvGraphicFramePr>
        <xdr:cNvPr id="2" name="Chart 3"/>
        <xdr:cNvGraphicFramePr/>
      </xdr:nvGraphicFramePr>
      <xdr:xfrm>
        <a:off x="9801225" y="2533650"/>
        <a:ext cx="629602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90</xdr:row>
      <xdr:rowOff>152400</xdr:rowOff>
    </xdr:from>
    <xdr:to>
      <xdr:col>19</xdr:col>
      <xdr:colOff>0</xdr:colOff>
      <xdr:row>114</xdr:row>
      <xdr:rowOff>28575</xdr:rowOff>
    </xdr:to>
    <xdr:graphicFrame>
      <xdr:nvGraphicFramePr>
        <xdr:cNvPr id="3" name="Chart 25"/>
        <xdr:cNvGraphicFramePr/>
      </xdr:nvGraphicFramePr>
      <xdr:xfrm>
        <a:off x="0" y="17402175"/>
        <a:ext cx="7353300" cy="3762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0"/>
  <sheetViews>
    <sheetView tabSelected="1" zoomScale="75" zoomScaleNormal="75" workbookViewId="0" topLeftCell="A1">
      <selection activeCell="V21" sqref="V21"/>
    </sheetView>
  </sheetViews>
  <sheetFormatPr defaultColWidth="4.125" defaultRowHeight="12.75"/>
  <cols>
    <col min="1" max="1" width="17.75390625" style="11" customWidth="1"/>
    <col min="2" max="19" width="4.375" style="11" customWidth="1"/>
    <col min="20" max="20" width="4.125" style="11" customWidth="1"/>
    <col min="21" max="21" width="6.00390625" style="11" customWidth="1"/>
    <col min="22" max="25" width="11.00390625" style="11" customWidth="1"/>
    <col min="26" max="26" width="11.75390625" style="11" bestFit="1" customWidth="1"/>
    <col min="27" max="16384" width="11.00390625" style="11" customWidth="1"/>
  </cols>
  <sheetData>
    <row r="1" spans="1:24" s="1" customFormat="1" ht="24.75">
      <c r="A1" s="1" t="s">
        <v>227</v>
      </c>
      <c r="X1" s="1" t="s">
        <v>29</v>
      </c>
    </row>
    <row r="2" spans="1:29" s="8" customFormat="1" ht="12.75">
      <c r="A2" s="14" t="s">
        <v>177</v>
      </c>
      <c r="B2" s="17" t="s">
        <v>194</v>
      </c>
      <c r="C2" s="17" t="s">
        <v>195</v>
      </c>
      <c r="D2" s="17" t="s">
        <v>196</v>
      </c>
      <c r="E2" s="17" t="s">
        <v>197</v>
      </c>
      <c r="F2" s="17" t="s">
        <v>198</v>
      </c>
      <c r="G2" s="17" t="s">
        <v>192</v>
      </c>
      <c r="H2" s="17" t="s">
        <v>199</v>
      </c>
      <c r="I2" s="17" t="s">
        <v>200</v>
      </c>
      <c r="J2" s="17" t="s">
        <v>201</v>
      </c>
      <c r="K2" s="17" t="s">
        <v>202</v>
      </c>
      <c r="L2" s="17" t="s">
        <v>203</v>
      </c>
      <c r="M2" s="17" t="s">
        <v>204</v>
      </c>
      <c r="N2" s="17" t="s">
        <v>205</v>
      </c>
      <c r="O2" s="17" t="s">
        <v>193</v>
      </c>
      <c r="P2" s="17" t="s">
        <v>206</v>
      </c>
      <c r="Q2" s="17" t="s">
        <v>207</v>
      </c>
      <c r="R2" s="17" t="s">
        <v>208</v>
      </c>
      <c r="S2" s="17" t="s">
        <v>230</v>
      </c>
      <c r="T2" s="17" t="s">
        <v>229</v>
      </c>
      <c r="U2" s="18" t="s">
        <v>191</v>
      </c>
      <c r="V2" s="16" t="s">
        <v>225</v>
      </c>
      <c r="X2" s="14" t="s">
        <v>177</v>
      </c>
      <c r="Y2" s="17" t="s">
        <v>24</v>
      </c>
      <c r="Z2" s="17" t="s">
        <v>25</v>
      </c>
      <c r="AA2" s="17" t="s">
        <v>26</v>
      </c>
      <c r="AB2" s="17" t="s">
        <v>27</v>
      </c>
      <c r="AC2" s="17" t="s">
        <v>28</v>
      </c>
    </row>
    <row r="3" spans="1:29" s="8" customFormat="1" ht="12.75">
      <c r="A3" s="15" t="s">
        <v>178</v>
      </c>
      <c r="B3" s="7">
        <v>3</v>
      </c>
      <c r="C3" s="7">
        <v>5</v>
      </c>
      <c r="D3" s="7">
        <v>5</v>
      </c>
      <c r="E3" s="7">
        <v>3</v>
      </c>
      <c r="F3" s="7">
        <v>4</v>
      </c>
      <c r="G3" s="7">
        <v>10</v>
      </c>
      <c r="H3" s="7">
        <v>3</v>
      </c>
      <c r="I3" s="7">
        <v>5</v>
      </c>
      <c r="J3" s="7">
        <v>5</v>
      </c>
      <c r="K3" s="7">
        <v>3</v>
      </c>
      <c r="L3" s="7">
        <v>6</v>
      </c>
      <c r="M3" s="7">
        <v>5</v>
      </c>
      <c r="N3" s="7">
        <v>5</v>
      </c>
      <c r="O3" s="7">
        <v>2</v>
      </c>
      <c r="P3" s="7">
        <v>1</v>
      </c>
      <c r="Q3" s="7">
        <v>4</v>
      </c>
      <c r="R3" s="7">
        <v>6</v>
      </c>
      <c r="S3" s="19">
        <v>0</v>
      </c>
      <c r="T3" s="7">
        <v>-2</v>
      </c>
      <c r="U3" s="19">
        <f>SUM(B3:T3)</f>
        <v>73</v>
      </c>
      <c r="V3" s="7">
        <f>RANK(U3,$U$3:$U$14,1)</f>
        <v>1</v>
      </c>
      <c r="X3" s="14" t="s">
        <v>180</v>
      </c>
      <c r="Y3" s="22">
        <v>0.5069444444444444</v>
      </c>
      <c r="Z3" s="23">
        <v>0.5262268518518519</v>
      </c>
      <c r="AA3" s="24">
        <f aca="true" t="shared" si="0" ref="AA3:AA14">Z3-Y3</f>
        <v>0.019282407407407498</v>
      </c>
      <c r="AB3" s="25">
        <f aca="true" t="shared" si="1" ref="AB3:AB14">AA3*60*24</f>
        <v>27.766666666666797</v>
      </c>
      <c r="AC3" s="7">
        <f aca="true" t="shared" si="2" ref="AC3:AC14">RANK(AB3,$AB$3:$AB$14,1)</f>
        <v>1</v>
      </c>
    </row>
    <row r="4" spans="1:29" s="8" customFormat="1" ht="12.75">
      <c r="A4" s="15" t="s">
        <v>179</v>
      </c>
      <c r="B4" s="7">
        <v>5</v>
      </c>
      <c r="C4" s="7">
        <v>2</v>
      </c>
      <c r="D4" s="7">
        <v>6</v>
      </c>
      <c r="E4" s="7">
        <v>6</v>
      </c>
      <c r="F4" s="7">
        <v>2</v>
      </c>
      <c r="G4" s="7">
        <v>7</v>
      </c>
      <c r="H4" s="7">
        <v>6</v>
      </c>
      <c r="I4" s="7">
        <v>4</v>
      </c>
      <c r="J4" s="7">
        <v>9</v>
      </c>
      <c r="K4" s="7">
        <v>2</v>
      </c>
      <c r="L4" s="7">
        <v>7</v>
      </c>
      <c r="M4" s="7">
        <v>3</v>
      </c>
      <c r="N4" s="7">
        <v>7</v>
      </c>
      <c r="O4" s="7">
        <v>1</v>
      </c>
      <c r="P4" s="7">
        <v>3</v>
      </c>
      <c r="Q4" s="7">
        <v>2</v>
      </c>
      <c r="R4" s="7">
        <v>10</v>
      </c>
      <c r="S4" s="19">
        <v>0</v>
      </c>
      <c r="T4" s="7"/>
      <c r="U4" s="19">
        <f aca="true" t="shared" si="3" ref="U4:U13">SUM(B4:T4)</f>
        <v>82</v>
      </c>
      <c r="V4" s="7">
        <f aca="true" t="shared" si="4" ref="V4:V14">RANK(U4,$U$3:$U$14,1)</f>
        <v>2</v>
      </c>
      <c r="X4" s="15" t="s">
        <v>182</v>
      </c>
      <c r="Y4" s="26">
        <v>0.5078703703703703</v>
      </c>
      <c r="Z4" s="27">
        <v>0.5282638888888889</v>
      </c>
      <c r="AA4" s="24">
        <f t="shared" si="0"/>
        <v>0.02039351851851856</v>
      </c>
      <c r="AB4" s="25">
        <f t="shared" si="1"/>
        <v>29.366666666666728</v>
      </c>
      <c r="AC4" s="7">
        <f t="shared" si="2"/>
        <v>2</v>
      </c>
    </row>
    <row r="5" spans="1:29" s="8" customFormat="1" ht="12.75">
      <c r="A5" s="15" t="s">
        <v>180</v>
      </c>
      <c r="B5" s="7">
        <v>8</v>
      </c>
      <c r="C5" s="7">
        <v>1</v>
      </c>
      <c r="D5" s="7">
        <v>8</v>
      </c>
      <c r="E5" s="7">
        <v>5</v>
      </c>
      <c r="F5" s="7">
        <v>5</v>
      </c>
      <c r="G5" s="7">
        <v>1</v>
      </c>
      <c r="H5" s="7">
        <v>5</v>
      </c>
      <c r="I5" s="7">
        <v>7</v>
      </c>
      <c r="J5" s="7">
        <v>4</v>
      </c>
      <c r="K5" s="7">
        <v>4</v>
      </c>
      <c r="L5" s="7">
        <v>8</v>
      </c>
      <c r="M5" s="7">
        <v>6</v>
      </c>
      <c r="N5" s="7">
        <v>1</v>
      </c>
      <c r="O5" s="7">
        <v>5</v>
      </c>
      <c r="P5" s="7">
        <v>6</v>
      </c>
      <c r="Q5" s="7">
        <v>3</v>
      </c>
      <c r="R5" s="7">
        <v>9</v>
      </c>
      <c r="S5" s="19">
        <v>0</v>
      </c>
      <c r="T5" s="7"/>
      <c r="U5" s="19">
        <f t="shared" si="3"/>
        <v>86</v>
      </c>
      <c r="V5" s="7">
        <f t="shared" si="4"/>
        <v>3</v>
      </c>
      <c r="X5" s="15" t="s">
        <v>188</v>
      </c>
      <c r="Y5" s="26">
        <v>0.5081018518518519</v>
      </c>
      <c r="Z5" s="27">
        <v>0.5288194444444444</v>
      </c>
      <c r="AA5" s="24">
        <f t="shared" si="0"/>
        <v>0.020717592592592537</v>
      </c>
      <c r="AB5" s="25">
        <f t="shared" si="1"/>
        <v>29.833333333333254</v>
      </c>
      <c r="AC5" s="7">
        <f t="shared" si="2"/>
        <v>3</v>
      </c>
    </row>
    <row r="6" spans="1:29" s="8" customFormat="1" ht="12.75">
      <c r="A6" s="15" t="s">
        <v>181</v>
      </c>
      <c r="B6" s="7">
        <v>1</v>
      </c>
      <c r="C6" s="7">
        <v>8</v>
      </c>
      <c r="D6" s="7">
        <v>12</v>
      </c>
      <c r="E6" s="7">
        <v>1</v>
      </c>
      <c r="F6" s="7">
        <v>8</v>
      </c>
      <c r="G6" s="7">
        <v>11</v>
      </c>
      <c r="H6" s="7">
        <v>2</v>
      </c>
      <c r="I6" s="7">
        <v>8</v>
      </c>
      <c r="J6" s="7">
        <v>3</v>
      </c>
      <c r="K6" s="7">
        <v>11</v>
      </c>
      <c r="L6" s="7">
        <v>1</v>
      </c>
      <c r="M6" s="7">
        <v>10</v>
      </c>
      <c r="N6" s="7">
        <v>3</v>
      </c>
      <c r="O6" s="7">
        <v>3</v>
      </c>
      <c r="P6" s="7">
        <v>2</v>
      </c>
      <c r="Q6" s="7">
        <v>8</v>
      </c>
      <c r="R6" s="7">
        <v>3</v>
      </c>
      <c r="S6" s="19">
        <v>0</v>
      </c>
      <c r="T6" s="7"/>
      <c r="U6" s="19">
        <f t="shared" si="3"/>
        <v>95</v>
      </c>
      <c r="V6" s="7">
        <f t="shared" si="4"/>
        <v>4</v>
      </c>
      <c r="X6" s="15" t="s">
        <v>179</v>
      </c>
      <c r="Y6" s="26">
        <v>0.5076388888888889</v>
      </c>
      <c r="Z6" s="27">
        <v>0.5283680555555555</v>
      </c>
      <c r="AA6" s="24">
        <f t="shared" si="0"/>
        <v>0.020729166666666687</v>
      </c>
      <c r="AB6" s="25">
        <f t="shared" si="1"/>
        <v>29.85000000000003</v>
      </c>
      <c r="AC6" s="7">
        <f t="shared" si="2"/>
        <v>4</v>
      </c>
    </row>
    <row r="7" spans="1:29" s="8" customFormat="1" ht="12.75">
      <c r="A7" s="15" t="s">
        <v>182</v>
      </c>
      <c r="B7" s="7">
        <v>4</v>
      </c>
      <c r="C7" s="7">
        <v>9</v>
      </c>
      <c r="D7" s="7">
        <v>4</v>
      </c>
      <c r="E7" s="7">
        <v>9</v>
      </c>
      <c r="F7" s="7">
        <v>3</v>
      </c>
      <c r="G7" s="7">
        <v>2</v>
      </c>
      <c r="H7" s="7">
        <v>7</v>
      </c>
      <c r="I7" s="7">
        <v>2</v>
      </c>
      <c r="J7" s="7">
        <v>10</v>
      </c>
      <c r="K7" s="7">
        <v>1</v>
      </c>
      <c r="L7" s="7">
        <v>12</v>
      </c>
      <c r="M7" s="7">
        <v>2</v>
      </c>
      <c r="N7" s="7">
        <v>6</v>
      </c>
      <c r="O7" s="7">
        <v>9</v>
      </c>
      <c r="P7" s="7">
        <v>4</v>
      </c>
      <c r="Q7" s="7">
        <v>7</v>
      </c>
      <c r="R7" s="7">
        <v>5</v>
      </c>
      <c r="S7" s="19">
        <v>0</v>
      </c>
      <c r="T7" s="7"/>
      <c r="U7" s="19">
        <f t="shared" si="3"/>
        <v>96</v>
      </c>
      <c r="V7" s="7">
        <f t="shared" si="4"/>
        <v>5</v>
      </c>
      <c r="X7" s="15" t="s">
        <v>178</v>
      </c>
      <c r="Y7" s="26">
        <v>0.507175925925926</v>
      </c>
      <c r="Z7" s="28">
        <v>0.5279861111111112</v>
      </c>
      <c r="AA7" s="24">
        <f t="shared" si="0"/>
        <v>0.02081018518518518</v>
      </c>
      <c r="AB7" s="25">
        <f t="shared" si="1"/>
        <v>29.96666666666666</v>
      </c>
      <c r="AC7" s="7">
        <f t="shared" si="2"/>
        <v>5</v>
      </c>
    </row>
    <row r="8" spans="1:29" s="8" customFormat="1" ht="12.75">
      <c r="A8" s="15" t="s">
        <v>183</v>
      </c>
      <c r="B8" s="7">
        <v>2</v>
      </c>
      <c r="C8" s="7">
        <v>10</v>
      </c>
      <c r="D8" s="7">
        <v>3</v>
      </c>
      <c r="E8" s="7">
        <v>4</v>
      </c>
      <c r="F8" s="7">
        <v>6</v>
      </c>
      <c r="G8" s="7">
        <v>5</v>
      </c>
      <c r="H8" s="7">
        <v>4</v>
      </c>
      <c r="I8" s="7">
        <v>11</v>
      </c>
      <c r="J8" s="7">
        <v>2</v>
      </c>
      <c r="K8" s="7">
        <v>5</v>
      </c>
      <c r="L8" s="7">
        <v>5</v>
      </c>
      <c r="M8" s="7">
        <v>9</v>
      </c>
      <c r="N8" s="7">
        <v>2</v>
      </c>
      <c r="O8" s="7">
        <v>14</v>
      </c>
      <c r="P8" s="7">
        <v>5</v>
      </c>
      <c r="Q8" s="7">
        <v>6</v>
      </c>
      <c r="R8" s="7">
        <v>8</v>
      </c>
      <c r="S8" s="19">
        <v>0</v>
      </c>
      <c r="T8" s="7"/>
      <c r="U8" s="19">
        <f t="shared" si="3"/>
        <v>101</v>
      </c>
      <c r="V8" s="7">
        <f t="shared" si="4"/>
        <v>6</v>
      </c>
      <c r="X8" s="15" t="s">
        <v>183</v>
      </c>
      <c r="Y8" s="26">
        <v>0.50625</v>
      </c>
      <c r="Z8" s="27">
        <v>0.5270949074074074</v>
      </c>
      <c r="AA8" s="24">
        <f t="shared" si="0"/>
        <v>0.02084490740740741</v>
      </c>
      <c r="AB8" s="25">
        <f t="shared" si="1"/>
        <v>30.01666666666667</v>
      </c>
      <c r="AC8" s="7">
        <f t="shared" si="2"/>
        <v>6</v>
      </c>
    </row>
    <row r="9" spans="1:29" s="8" customFormat="1" ht="12.75">
      <c r="A9" s="15" t="s">
        <v>184</v>
      </c>
      <c r="B9" s="7">
        <v>6</v>
      </c>
      <c r="C9" s="7">
        <v>3</v>
      </c>
      <c r="D9" s="7">
        <v>9</v>
      </c>
      <c r="E9" s="7">
        <v>8</v>
      </c>
      <c r="F9" s="7">
        <v>1</v>
      </c>
      <c r="G9" s="7">
        <v>6</v>
      </c>
      <c r="H9" s="7">
        <v>9</v>
      </c>
      <c r="I9" s="7">
        <v>3</v>
      </c>
      <c r="J9" s="7">
        <v>8</v>
      </c>
      <c r="K9" s="7">
        <v>10</v>
      </c>
      <c r="L9" s="7">
        <v>3</v>
      </c>
      <c r="M9" s="7">
        <v>8</v>
      </c>
      <c r="N9" s="7">
        <v>12</v>
      </c>
      <c r="O9" s="7">
        <v>4</v>
      </c>
      <c r="P9" s="7">
        <v>7</v>
      </c>
      <c r="Q9" s="7">
        <v>10</v>
      </c>
      <c r="R9" s="7">
        <v>4</v>
      </c>
      <c r="S9" s="19">
        <v>2</v>
      </c>
      <c r="T9" s="7"/>
      <c r="U9" s="19">
        <f t="shared" si="3"/>
        <v>113</v>
      </c>
      <c r="V9" s="7">
        <f t="shared" si="4"/>
        <v>7</v>
      </c>
      <c r="X9" s="15" t="s">
        <v>181</v>
      </c>
      <c r="Y9" s="26">
        <v>0.5060185185185185</v>
      </c>
      <c r="Z9" s="27">
        <v>0.5274305555555555</v>
      </c>
      <c r="AA9" s="24">
        <f t="shared" si="0"/>
        <v>0.02141203703703698</v>
      </c>
      <c r="AB9" s="25">
        <f t="shared" si="1"/>
        <v>30.83333333333325</v>
      </c>
      <c r="AC9" s="7">
        <f t="shared" si="2"/>
        <v>7</v>
      </c>
    </row>
    <row r="10" spans="1:29" s="8" customFormat="1" ht="12.75">
      <c r="A10" s="15" t="s">
        <v>186</v>
      </c>
      <c r="B10" s="7">
        <v>9</v>
      </c>
      <c r="C10" s="7">
        <v>7</v>
      </c>
      <c r="D10" s="7">
        <v>10</v>
      </c>
      <c r="E10" s="7">
        <v>2</v>
      </c>
      <c r="F10" s="7">
        <v>9</v>
      </c>
      <c r="G10" s="7">
        <v>8</v>
      </c>
      <c r="H10" s="7">
        <v>10</v>
      </c>
      <c r="I10" s="7">
        <v>6</v>
      </c>
      <c r="J10" s="7">
        <v>6</v>
      </c>
      <c r="K10" s="7">
        <v>12</v>
      </c>
      <c r="L10" s="7">
        <v>2</v>
      </c>
      <c r="M10" s="7">
        <v>11</v>
      </c>
      <c r="N10" s="7">
        <v>4</v>
      </c>
      <c r="O10" s="7">
        <v>8</v>
      </c>
      <c r="P10" s="7">
        <v>10</v>
      </c>
      <c r="Q10" s="7">
        <v>9</v>
      </c>
      <c r="R10" s="7">
        <v>1</v>
      </c>
      <c r="S10" s="19">
        <v>0</v>
      </c>
      <c r="T10" s="7"/>
      <c r="U10" s="19">
        <f>SUM(B10:T10)</f>
        <v>124</v>
      </c>
      <c r="V10" s="7">
        <f t="shared" si="4"/>
        <v>8</v>
      </c>
      <c r="X10" s="15" t="s">
        <v>186</v>
      </c>
      <c r="Y10" s="26">
        <v>0.5057870370370371</v>
      </c>
      <c r="Z10" s="27">
        <v>0.5274884259259259</v>
      </c>
      <c r="AA10" s="24">
        <f t="shared" si="0"/>
        <v>0.02170138888888884</v>
      </c>
      <c r="AB10" s="25">
        <f t="shared" si="1"/>
        <v>31.24999999999993</v>
      </c>
      <c r="AC10" s="7">
        <f t="shared" si="2"/>
        <v>8</v>
      </c>
    </row>
    <row r="11" spans="1:29" s="8" customFormat="1" ht="12.75">
      <c r="A11" s="15" t="s">
        <v>185</v>
      </c>
      <c r="B11" s="7">
        <v>7</v>
      </c>
      <c r="C11" s="7">
        <v>4</v>
      </c>
      <c r="D11" s="7">
        <v>7</v>
      </c>
      <c r="E11" s="7">
        <v>12</v>
      </c>
      <c r="F11" s="7">
        <v>7</v>
      </c>
      <c r="G11" s="7">
        <v>4</v>
      </c>
      <c r="H11" s="7">
        <v>8</v>
      </c>
      <c r="I11" s="7">
        <v>12</v>
      </c>
      <c r="J11" s="7">
        <v>1</v>
      </c>
      <c r="K11" s="7">
        <v>9</v>
      </c>
      <c r="L11" s="7">
        <v>9</v>
      </c>
      <c r="M11" s="7">
        <v>4</v>
      </c>
      <c r="N11" s="7">
        <v>9</v>
      </c>
      <c r="O11" s="7">
        <v>6</v>
      </c>
      <c r="P11" s="7">
        <v>8</v>
      </c>
      <c r="Q11" s="7">
        <v>5</v>
      </c>
      <c r="R11" s="7">
        <v>11</v>
      </c>
      <c r="S11" s="19">
        <v>2</v>
      </c>
      <c r="T11" s="7"/>
      <c r="U11" s="19">
        <f t="shared" si="3"/>
        <v>125</v>
      </c>
      <c r="V11" s="7">
        <f t="shared" si="4"/>
        <v>9</v>
      </c>
      <c r="X11" s="15" t="s">
        <v>185</v>
      </c>
      <c r="Y11" s="26">
        <v>0.5074074074074074</v>
      </c>
      <c r="Z11" s="27">
        <v>0.5291782407407407</v>
      </c>
      <c r="AA11" s="24">
        <f t="shared" si="0"/>
        <v>0.021770833333333295</v>
      </c>
      <c r="AB11" s="25">
        <f t="shared" si="1"/>
        <v>31.349999999999945</v>
      </c>
      <c r="AC11" s="7">
        <f t="shared" si="2"/>
        <v>9</v>
      </c>
    </row>
    <row r="12" spans="1:29" s="8" customFormat="1" ht="12.75">
      <c r="A12" s="15" t="s">
        <v>187</v>
      </c>
      <c r="B12" s="7">
        <v>10</v>
      </c>
      <c r="C12" s="7">
        <v>11</v>
      </c>
      <c r="D12" s="7">
        <v>2</v>
      </c>
      <c r="E12" s="7">
        <v>7</v>
      </c>
      <c r="F12" s="7">
        <v>11</v>
      </c>
      <c r="G12" s="7">
        <v>9</v>
      </c>
      <c r="H12" s="7">
        <v>1</v>
      </c>
      <c r="I12" s="7">
        <v>10</v>
      </c>
      <c r="J12" s="7">
        <v>7</v>
      </c>
      <c r="K12" s="7">
        <v>8</v>
      </c>
      <c r="L12" s="7">
        <v>4</v>
      </c>
      <c r="M12" s="7">
        <v>12</v>
      </c>
      <c r="N12" s="7">
        <v>11</v>
      </c>
      <c r="O12" s="7">
        <v>12</v>
      </c>
      <c r="P12" s="7">
        <v>9</v>
      </c>
      <c r="Q12" s="7">
        <v>12</v>
      </c>
      <c r="R12" s="7">
        <v>7</v>
      </c>
      <c r="S12" s="19">
        <v>0</v>
      </c>
      <c r="T12" s="7"/>
      <c r="U12" s="19">
        <f t="shared" si="3"/>
        <v>143</v>
      </c>
      <c r="V12" s="7">
        <f t="shared" si="4"/>
        <v>10</v>
      </c>
      <c r="X12" s="15" t="s">
        <v>189</v>
      </c>
      <c r="Y12" s="26">
        <v>0.506712962962963</v>
      </c>
      <c r="Z12" s="27">
        <v>0.5292824074074074</v>
      </c>
      <c r="AA12" s="24">
        <f t="shared" si="0"/>
        <v>0.02256944444444442</v>
      </c>
      <c r="AB12" s="25">
        <f t="shared" si="1"/>
        <v>32.499999999999964</v>
      </c>
      <c r="AC12" s="7">
        <f t="shared" si="2"/>
        <v>10</v>
      </c>
    </row>
    <row r="13" spans="1:29" s="8" customFormat="1" ht="12.75">
      <c r="A13" s="15" t="s">
        <v>189</v>
      </c>
      <c r="B13" s="7">
        <v>12</v>
      </c>
      <c r="C13" s="7">
        <v>6</v>
      </c>
      <c r="D13" s="7">
        <v>11</v>
      </c>
      <c r="E13" s="7">
        <v>10</v>
      </c>
      <c r="F13" s="7">
        <v>12</v>
      </c>
      <c r="G13" s="7">
        <v>3</v>
      </c>
      <c r="H13" s="7">
        <v>11</v>
      </c>
      <c r="I13" s="7">
        <v>9</v>
      </c>
      <c r="J13" s="7">
        <v>12</v>
      </c>
      <c r="K13" s="7">
        <v>6</v>
      </c>
      <c r="L13" s="7">
        <v>10</v>
      </c>
      <c r="M13" s="7">
        <v>7</v>
      </c>
      <c r="N13" s="7">
        <v>10</v>
      </c>
      <c r="O13" s="7">
        <v>7</v>
      </c>
      <c r="P13" s="7">
        <v>12</v>
      </c>
      <c r="Q13" s="7">
        <v>11</v>
      </c>
      <c r="R13" s="7">
        <v>2</v>
      </c>
      <c r="S13" s="19">
        <v>2</v>
      </c>
      <c r="T13" s="7"/>
      <c r="U13" s="19">
        <f t="shared" si="3"/>
        <v>153</v>
      </c>
      <c r="V13" s="7">
        <f t="shared" si="4"/>
        <v>11</v>
      </c>
      <c r="X13" s="15" t="s">
        <v>187</v>
      </c>
      <c r="Y13" s="26">
        <v>0.5055555555555555</v>
      </c>
      <c r="Z13" s="27">
        <v>0.5314583333333334</v>
      </c>
      <c r="AA13" s="24">
        <f t="shared" si="0"/>
        <v>0.02590277777777783</v>
      </c>
      <c r="AB13" s="25">
        <f t="shared" si="1"/>
        <v>37.300000000000075</v>
      </c>
      <c r="AC13" s="7">
        <f t="shared" si="2"/>
        <v>11</v>
      </c>
    </row>
    <row r="14" spans="1:29" s="8" customFormat="1" ht="12.75">
      <c r="A14" s="15" t="s">
        <v>188</v>
      </c>
      <c r="B14" s="7">
        <v>12</v>
      </c>
      <c r="C14" s="7">
        <v>12</v>
      </c>
      <c r="D14" s="7">
        <v>1</v>
      </c>
      <c r="E14" s="7">
        <v>11</v>
      </c>
      <c r="F14" s="7">
        <v>10</v>
      </c>
      <c r="G14" s="7">
        <v>14</v>
      </c>
      <c r="H14" s="7">
        <v>12</v>
      </c>
      <c r="I14" s="7">
        <v>1</v>
      </c>
      <c r="J14" s="7">
        <v>11</v>
      </c>
      <c r="K14" s="7">
        <v>7</v>
      </c>
      <c r="L14" s="7">
        <v>11</v>
      </c>
      <c r="M14" s="7">
        <v>1</v>
      </c>
      <c r="N14" s="7">
        <v>8</v>
      </c>
      <c r="O14" s="7">
        <v>12</v>
      </c>
      <c r="P14" s="7">
        <v>11</v>
      </c>
      <c r="Q14" s="7">
        <v>1</v>
      </c>
      <c r="R14" s="7">
        <v>12</v>
      </c>
      <c r="S14" s="19">
        <v>16</v>
      </c>
      <c r="T14" s="7"/>
      <c r="U14" s="19">
        <f>SUM(B14:T14)</f>
        <v>163</v>
      </c>
      <c r="V14" s="7">
        <f t="shared" si="4"/>
        <v>12</v>
      </c>
      <c r="X14" s="15" t="s">
        <v>184</v>
      </c>
      <c r="Y14" s="26">
        <v>0.5064814814814814</v>
      </c>
      <c r="Z14" s="27">
        <v>0.5358101851851852</v>
      </c>
      <c r="AA14" s="24">
        <f t="shared" si="0"/>
        <v>0.029328703703703773</v>
      </c>
      <c r="AB14" s="25">
        <f t="shared" si="1"/>
        <v>42.233333333333434</v>
      </c>
      <c r="AC14" s="7">
        <f t="shared" si="2"/>
        <v>12</v>
      </c>
    </row>
    <row r="15" spans="1:22" s="8" customFormat="1" ht="12.75">
      <c r="A15" s="15"/>
      <c r="B15" s="7">
        <f aca="true" t="shared" si="5" ref="B15:R15">SUM(B3:B14)</f>
        <v>79</v>
      </c>
      <c r="C15" s="7">
        <f t="shared" si="5"/>
        <v>78</v>
      </c>
      <c r="D15" s="7">
        <f t="shared" si="5"/>
        <v>78</v>
      </c>
      <c r="E15" s="7">
        <f t="shared" si="5"/>
        <v>78</v>
      </c>
      <c r="F15" s="7">
        <f t="shared" si="5"/>
        <v>78</v>
      </c>
      <c r="G15" s="7">
        <f t="shared" si="5"/>
        <v>80</v>
      </c>
      <c r="H15" s="7">
        <f t="shared" si="5"/>
        <v>78</v>
      </c>
      <c r="I15" s="7">
        <f t="shared" si="5"/>
        <v>78</v>
      </c>
      <c r="J15" s="7">
        <f t="shared" si="5"/>
        <v>78</v>
      </c>
      <c r="K15" s="7">
        <f t="shared" si="5"/>
        <v>78</v>
      </c>
      <c r="L15" s="7">
        <f t="shared" si="5"/>
        <v>78</v>
      </c>
      <c r="M15" s="7">
        <f t="shared" si="5"/>
        <v>78</v>
      </c>
      <c r="N15" s="7">
        <f t="shared" si="5"/>
        <v>78</v>
      </c>
      <c r="O15" s="7">
        <f t="shared" si="5"/>
        <v>83</v>
      </c>
      <c r="P15" s="7">
        <f t="shared" si="5"/>
        <v>78</v>
      </c>
      <c r="Q15" s="7">
        <f t="shared" si="5"/>
        <v>78</v>
      </c>
      <c r="R15" s="7">
        <f t="shared" si="5"/>
        <v>78</v>
      </c>
      <c r="S15" s="19">
        <f>SUM(S3:S14)</f>
        <v>22</v>
      </c>
      <c r="T15" s="7">
        <f>SUM(T3:T13)</f>
        <v>-2</v>
      </c>
      <c r="U15" s="19">
        <f>SUM(U3:U14)</f>
        <v>1354</v>
      </c>
      <c r="V15" s="7"/>
    </row>
    <row r="16" spans="2:22" s="8" customFormat="1" ht="12.7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s="1" customFormat="1" ht="24.75">
      <c r="A17" s="1" t="s">
        <v>30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2.75">
      <c r="A18" s="14" t="s">
        <v>177</v>
      </c>
      <c r="B18" s="17" t="s">
        <v>194</v>
      </c>
      <c r="C18" s="17" t="s">
        <v>195</v>
      </c>
      <c r="D18" s="17" t="s">
        <v>196</v>
      </c>
      <c r="E18" s="17" t="s">
        <v>197</v>
      </c>
      <c r="F18" s="17" t="s">
        <v>198</v>
      </c>
      <c r="G18" s="17" t="s">
        <v>192</v>
      </c>
      <c r="H18" s="17" t="s">
        <v>199</v>
      </c>
      <c r="I18" s="17" t="s">
        <v>200</v>
      </c>
      <c r="J18" s="17" t="s">
        <v>201</v>
      </c>
      <c r="K18" s="17" t="s">
        <v>202</v>
      </c>
      <c r="L18" s="17" t="s">
        <v>203</v>
      </c>
      <c r="M18" s="17" t="s">
        <v>204</v>
      </c>
      <c r="N18" s="17" t="s">
        <v>205</v>
      </c>
      <c r="O18" s="17" t="s">
        <v>193</v>
      </c>
      <c r="P18" s="17" t="s">
        <v>206</v>
      </c>
      <c r="Q18" s="17" t="s">
        <v>207</v>
      </c>
      <c r="R18" s="17" t="s">
        <v>208</v>
      </c>
      <c r="S18" s="10"/>
      <c r="T18" s="10"/>
      <c r="U18" s="10"/>
      <c r="V18" s="10"/>
    </row>
    <row r="19" spans="1:22" ht="12.75">
      <c r="A19" s="14" t="s">
        <v>178</v>
      </c>
      <c r="B19" s="12">
        <f aca="true" t="shared" si="6" ref="B19:B25">B3</f>
        <v>3</v>
      </c>
      <c r="C19" s="12">
        <f aca="true" t="shared" si="7" ref="C19:R19">B19+C3</f>
        <v>8</v>
      </c>
      <c r="D19" s="12">
        <f t="shared" si="7"/>
        <v>13</v>
      </c>
      <c r="E19" s="12">
        <f t="shared" si="7"/>
        <v>16</v>
      </c>
      <c r="F19" s="12">
        <f t="shared" si="7"/>
        <v>20</v>
      </c>
      <c r="G19" s="12">
        <f t="shared" si="7"/>
        <v>30</v>
      </c>
      <c r="H19" s="12">
        <f t="shared" si="7"/>
        <v>33</v>
      </c>
      <c r="I19" s="12">
        <f t="shared" si="7"/>
        <v>38</v>
      </c>
      <c r="J19" s="12">
        <f t="shared" si="7"/>
        <v>43</v>
      </c>
      <c r="K19" s="12">
        <f t="shared" si="7"/>
        <v>46</v>
      </c>
      <c r="L19" s="12">
        <f t="shared" si="7"/>
        <v>52</v>
      </c>
      <c r="M19" s="12">
        <f t="shared" si="7"/>
        <v>57</v>
      </c>
      <c r="N19" s="12">
        <f t="shared" si="7"/>
        <v>62</v>
      </c>
      <c r="O19" s="12">
        <f t="shared" si="7"/>
        <v>64</v>
      </c>
      <c r="P19" s="12">
        <f t="shared" si="7"/>
        <v>65</v>
      </c>
      <c r="Q19" s="12">
        <f t="shared" si="7"/>
        <v>69</v>
      </c>
      <c r="R19" s="12">
        <f t="shared" si="7"/>
        <v>75</v>
      </c>
      <c r="S19" s="10"/>
      <c r="T19" s="10"/>
      <c r="U19" s="10"/>
      <c r="V19" s="10"/>
    </row>
    <row r="20" spans="1:22" ht="12.75">
      <c r="A20" s="14" t="s">
        <v>179</v>
      </c>
      <c r="B20" s="12">
        <f t="shared" si="6"/>
        <v>5</v>
      </c>
      <c r="C20" s="12">
        <f aca="true" t="shared" si="8" ref="C20:R20">B20+C4</f>
        <v>7</v>
      </c>
      <c r="D20" s="12">
        <f t="shared" si="8"/>
        <v>13</v>
      </c>
      <c r="E20" s="12">
        <f t="shared" si="8"/>
        <v>19</v>
      </c>
      <c r="F20" s="12">
        <f t="shared" si="8"/>
        <v>21</v>
      </c>
      <c r="G20" s="12">
        <f t="shared" si="8"/>
        <v>28</v>
      </c>
      <c r="H20" s="12">
        <f t="shared" si="8"/>
        <v>34</v>
      </c>
      <c r="I20" s="12">
        <f t="shared" si="8"/>
        <v>38</v>
      </c>
      <c r="J20" s="12">
        <f t="shared" si="8"/>
        <v>47</v>
      </c>
      <c r="K20" s="12">
        <f t="shared" si="8"/>
        <v>49</v>
      </c>
      <c r="L20" s="12">
        <f t="shared" si="8"/>
        <v>56</v>
      </c>
      <c r="M20" s="12">
        <f t="shared" si="8"/>
        <v>59</v>
      </c>
      <c r="N20" s="12">
        <f t="shared" si="8"/>
        <v>66</v>
      </c>
      <c r="O20" s="12">
        <f t="shared" si="8"/>
        <v>67</v>
      </c>
      <c r="P20" s="12">
        <f t="shared" si="8"/>
        <v>70</v>
      </c>
      <c r="Q20" s="12">
        <f t="shared" si="8"/>
        <v>72</v>
      </c>
      <c r="R20" s="12">
        <f t="shared" si="8"/>
        <v>82</v>
      </c>
      <c r="S20" s="10"/>
      <c r="T20" s="10"/>
      <c r="U20" s="10"/>
      <c r="V20" s="10"/>
    </row>
    <row r="21" spans="1:22" ht="12.75">
      <c r="A21" s="14" t="s">
        <v>180</v>
      </c>
      <c r="B21" s="12">
        <f t="shared" si="6"/>
        <v>8</v>
      </c>
      <c r="C21" s="12">
        <f aca="true" t="shared" si="9" ref="C21:R21">B21+C5</f>
        <v>9</v>
      </c>
      <c r="D21" s="12">
        <f t="shared" si="9"/>
        <v>17</v>
      </c>
      <c r="E21" s="12">
        <f t="shared" si="9"/>
        <v>22</v>
      </c>
      <c r="F21" s="12">
        <f t="shared" si="9"/>
        <v>27</v>
      </c>
      <c r="G21" s="12">
        <f t="shared" si="9"/>
        <v>28</v>
      </c>
      <c r="H21" s="12">
        <f t="shared" si="9"/>
        <v>33</v>
      </c>
      <c r="I21" s="12">
        <f t="shared" si="9"/>
        <v>40</v>
      </c>
      <c r="J21" s="12">
        <f t="shared" si="9"/>
        <v>44</v>
      </c>
      <c r="K21" s="12">
        <f t="shared" si="9"/>
        <v>48</v>
      </c>
      <c r="L21" s="12">
        <f t="shared" si="9"/>
        <v>56</v>
      </c>
      <c r="M21" s="12">
        <f t="shared" si="9"/>
        <v>62</v>
      </c>
      <c r="N21" s="12">
        <f t="shared" si="9"/>
        <v>63</v>
      </c>
      <c r="O21" s="12">
        <f t="shared" si="9"/>
        <v>68</v>
      </c>
      <c r="P21" s="12">
        <f t="shared" si="9"/>
        <v>74</v>
      </c>
      <c r="Q21" s="12">
        <f t="shared" si="9"/>
        <v>77</v>
      </c>
      <c r="R21" s="12">
        <f t="shared" si="9"/>
        <v>86</v>
      </c>
      <c r="S21" s="10"/>
      <c r="T21" s="10"/>
      <c r="U21" s="10"/>
      <c r="V21" s="10"/>
    </row>
    <row r="22" spans="1:22" ht="12.75">
      <c r="A22" s="14" t="s">
        <v>181</v>
      </c>
      <c r="B22" s="12">
        <f t="shared" si="6"/>
        <v>1</v>
      </c>
      <c r="C22" s="12">
        <f aca="true" t="shared" si="10" ref="C22:R22">B22+C6</f>
        <v>9</v>
      </c>
      <c r="D22" s="12">
        <f t="shared" si="10"/>
        <v>21</v>
      </c>
      <c r="E22" s="12">
        <f t="shared" si="10"/>
        <v>22</v>
      </c>
      <c r="F22" s="12">
        <f t="shared" si="10"/>
        <v>30</v>
      </c>
      <c r="G22" s="12">
        <f t="shared" si="10"/>
        <v>41</v>
      </c>
      <c r="H22" s="12">
        <f t="shared" si="10"/>
        <v>43</v>
      </c>
      <c r="I22" s="12">
        <f t="shared" si="10"/>
        <v>51</v>
      </c>
      <c r="J22" s="12">
        <f t="shared" si="10"/>
        <v>54</v>
      </c>
      <c r="K22" s="12">
        <f t="shared" si="10"/>
        <v>65</v>
      </c>
      <c r="L22" s="12">
        <f t="shared" si="10"/>
        <v>66</v>
      </c>
      <c r="M22" s="12">
        <f t="shared" si="10"/>
        <v>76</v>
      </c>
      <c r="N22" s="12">
        <f t="shared" si="10"/>
        <v>79</v>
      </c>
      <c r="O22" s="12">
        <f t="shared" si="10"/>
        <v>82</v>
      </c>
      <c r="P22" s="12">
        <f t="shared" si="10"/>
        <v>84</v>
      </c>
      <c r="Q22" s="12">
        <f t="shared" si="10"/>
        <v>92</v>
      </c>
      <c r="R22" s="12">
        <f t="shared" si="10"/>
        <v>95</v>
      </c>
      <c r="S22" s="10"/>
      <c r="T22" s="10"/>
      <c r="U22" s="10"/>
      <c r="V22" s="10"/>
    </row>
    <row r="23" spans="1:22" ht="12.75">
      <c r="A23" s="14" t="s">
        <v>182</v>
      </c>
      <c r="B23" s="12">
        <f t="shared" si="6"/>
        <v>4</v>
      </c>
      <c r="C23" s="12">
        <f aca="true" t="shared" si="11" ref="C23:R23">B23+C7</f>
        <v>13</v>
      </c>
      <c r="D23" s="12">
        <f t="shared" si="11"/>
        <v>17</v>
      </c>
      <c r="E23" s="12">
        <f t="shared" si="11"/>
        <v>26</v>
      </c>
      <c r="F23" s="12">
        <f t="shared" si="11"/>
        <v>29</v>
      </c>
      <c r="G23" s="12">
        <f t="shared" si="11"/>
        <v>31</v>
      </c>
      <c r="H23" s="12">
        <f t="shared" si="11"/>
        <v>38</v>
      </c>
      <c r="I23" s="12">
        <f t="shared" si="11"/>
        <v>40</v>
      </c>
      <c r="J23" s="12">
        <f t="shared" si="11"/>
        <v>50</v>
      </c>
      <c r="K23" s="12">
        <f t="shared" si="11"/>
        <v>51</v>
      </c>
      <c r="L23" s="12">
        <f t="shared" si="11"/>
        <v>63</v>
      </c>
      <c r="M23" s="12">
        <f t="shared" si="11"/>
        <v>65</v>
      </c>
      <c r="N23" s="12">
        <f t="shared" si="11"/>
        <v>71</v>
      </c>
      <c r="O23" s="12">
        <f t="shared" si="11"/>
        <v>80</v>
      </c>
      <c r="P23" s="12">
        <f t="shared" si="11"/>
        <v>84</v>
      </c>
      <c r="Q23" s="12">
        <f t="shared" si="11"/>
        <v>91</v>
      </c>
      <c r="R23" s="12">
        <f t="shared" si="11"/>
        <v>96</v>
      </c>
      <c r="S23" s="10"/>
      <c r="T23" s="10"/>
      <c r="U23" s="10"/>
      <c r="V23" s="10"/>
    </row>
    <row r="24" spans="1:22" ht="12.75">
      <c r="A24" s="14" t="s">
        <v>183</v>
      </c>
      <c r="B24" s="12">
        <f t="shared" si="6"/>
        <v>2</v>
      </c>
      <c r="C24" s="12">
        <f aca="true" t="shared" si="12" ref="C24:R24">B24+C8</f>
        <v>12</v>
      </c>
      <c r="D24" s="12">
        <f t="shared" si="12"/>
        <v>15</v>
      </c>
      <c r="E24" s="12">
        <f t="shared" si="12"/>
        <v>19</v>
      </c>
      <c r="F24" s="12">
        <f t="shared" si="12"/>
        <v>25</v>
      </c>
      <c r="G24" s="12">
        <f t="shared" si="12"/>
        <v>30</v>
      </c>
      <c r="H24" s="12">
        <f t="shared" si="12"/>
        <v>34</v>
      </c>
      <c r="I24" s="12">
        <f t="shared" si="12"/>
        <v>45</v>
      </c>
      <c r="J24" s="12">
        <f t="shared" si="12"/>
        <v>47</v>
      </c>
      <c r="K24" s="12">
        <f t="shared" si="12"/>
        <v>52</v>
      </c>
      <c r="L24" s="12">
        <f t="shared" si="12"/>
        <v>57</v>
      </c>
      <c r="M24" s="12">
        <f t="shared" si="12"/>
        <v>66</v>
      </c>
      <c r="N24" s="12">
        <f t="shared" si="12"/>
        <v>68</v>
      </c>
      <c r="O24" s="12">
        <f t="shared" si="12"/>
        <v>82</v>
      </c>
      <c r="P24" s="12">
        <f t="shared" si="12"/>
        <v>87</v>
      </c>
      <c r="Q24" s="12">
        <f t="shared" si="12"/>
        <v>93</v>
      </c>
      <c r="R24" s="12">
        <f t="shared" si="12"/>
        <v>101</v>
      </c>
      <c r="S24" s="10"/>
      <c r="T24" s="10"/>
      <c r="U24" s="10"/>
      <c r="V24" s="10"/>
    </row>
    <row r="25" spans="1:22" ht="12.75">
      <c r="A25" s="14" t="s">
        <v>184</v>
      </c>
      <c r="B25" s="12">
        <f t="shared" si="6"/>
        <v>6</v>
      </c>
      <c r="C25" s="12">
        <f aca="true" t="shared" si="13" ref="C25:R25">B25+C9</f>
        <v>9</v>
      </c>
      <c r="D25" s="12">
        <f t="shared" si="13"/>
        <v>18</v>
      </c>
      <c r="E25" s="12">
        <f t="shared" si="13"/>
        <v>26</v>
      </c>
      <c r="F25" s="12">
        <f t="shared" si="13"/>
        <v>27</v>
      </c>
      <c r="G25" s="12">
        <f t="shared" si="13"/>
        <v>33</v>
      </c>
      <c r="H25" s="12">
        <f t="shared" si="13"/>
        <v>42</v>
      </c>
      <c r="I25" s="12">
        <f t="shared" si="13"/>
        <v>45</v>
      </c>
      <c r="J25" s="12">
        <f t="shared" si="13"/>
        <v>53</v>
      </c>
      <c r="K25" s="12">
        <f t="shared" si="13"/>
        <v>63</v>
      </c>
      <c r="L25" s="12">
        <f t="shared" si="13"/>
        <v>66</v>
      </c>
      <c r="M25" s="12">
        <f t="shared" si="13"/>
        <v>74</v>
      </c>
      <c r="N25" s="12">
        <f t="shared" si="13"/>
        <v>86</v>
      </c>
      <c r="O25" s="12">
        <f t="shared" si="13"/>
        <v>90</v>
      </c>
      <c r="P25" s="12">
        <f t="shared" si="13"/>
        <v>97</v>
      </c>
      <c r="Q25" s="12">
        <f t="shared" si="13"/>
        <v>107</v>
      </c>
      <c r="R25" s="12">
        <f t="shared" si="13"/>
        <v>111</v>
      </c>
      <c r="S25" s="10"/>
      <c r="T25" s="10"/>
      <c r="U25" s="10"/>
      <c r="V25" s="10"/>
    </row>
    <row r="26" spans="1:22" ht="12.75">
      <c r="A26" s="14" t="s">
        <v>186</v>
      </c>
      <c r="B26" s="12">
        <f>B11</f>
        <v>7</v>
      </c>
      <c r="C26" s="12">
        <f aca="true" t="shared" si="14" ref="C26:R26">B26+C10</f>
        <v>14</v>
      </c>
      <c r="D26" s="12">
        <f t="shared" si="14"/>
        <v>24</v>
      </c>
      <c r="E26" s="12">
        <f t="shared" si="14"/>
        <v>26</v>
      </c>
      <c r="F26" s="12">
        <f t="shared" si="14"/>
        <v>35</v>
      </c>
      <c r="G26" s="12">
        <f t="shared" si="14"/>
        <v>43</v>
      </c>
      <c r="H26" s="12">
        <f t="shared" si="14"/>
        <v>53</v>
      </c>
      <c r="I26" s="12">
        <f t="shared" si="14"/>
        <v>59</v>
      </c>
      <c r="J26" s="12">
        <f t="shared" si="14"/>
        <v>65</v>
      </c>
      <c r="K26" s="12">
        <f t="shared" si="14"/>
        <v>77</v>
      </c>
      <c r="L26" s="12">
        <f t="shared" si="14"/>
        <v>79</v>
      </c>
      <c r="M26" s="12">
        <f t="shared" si="14"/>
        <v>90</v>
      </c>
      <c r="N26" s="12">
        <f t="shared" si="14"/>
        <v>94</v>
      </c>
      <c r="O26" s="12">
        <f t="shared" si="14"/>
        <v>102</v>
      </c>
      <c r="P26" s="12">
        <f t="shared" si="14"/>
        <v>112</v>
      </c>
      <c r="Q26" s="12">
        <f t="shared" si="14"/>
        <v>121</v>
      </c>
      <c r="R26" s="12">
        <f t="shared" si="14"/>
        <v>122</v>
      </c>
      <c r="S26" s="10"/>
      <c r="T26" s="10"/>
      <c r="U26" s="10"/>
      <c r="V26" s="10"/>
    </row>
    <row r="27" spans="1:22" ht="12.75">
      <c r="A27" s="14" t="s">
        <v>185</v>
      </c>
      <c r="B27" s="12">
        <f>B10</f>
        <v>9</v>
      </c>
      <c r="C27" s="12">
        <f aca="true" t="shared" si="15" ref="C27:R27">B27+C11</f>
        <v>13</v>
      </c>
      <c r="D27" s="12">
        <f t="shared" si="15"/>
        <v>20</v>
      </c>
      <c r="E27" s="12">
        <f t="shared" si="15"/>
        <v>32</v>
      </c>
      <c r="F27" s="12">
        <f t="shared" si="15"/>
        <v>39</v>
      </c>
      <c r="G27" s="12">
        <f t="shared" si="15"/>
        <v>43</v>
      </c>
      <c r="H27" s="12">
        <f t="shared" si="15"/>
        <v>51</v>
      </c>
      <c r="I27" s="12">
        <f t="shared" si="15"/>
        <v>63</v>
      </c>
      <c r="J27" s="12">
        <f t="shared" si="15"/>
        <v>64</v>
      </c>
      <c r="K27" s="12">
        <f t="shared" si="15"/>
        <v>73</v>
      </c>
      <c r="L27" s="12">
        <f t="shared" si="15"/>
        <v>82</v>
      </c>
      <c r="M27" s="12">
        <f t="shared" si="15"/>
        <v>86</v>
      </c>
      <c r="N27" s="12">
        <f t="shared" si="15"/>
        <v>95</v>
      </c>
      <c r="O27" s="12">
        <f t="shared" si="15"/>
        <v>101</v>
      </c>
      <c r="P27" s="12">
        <f t="shared" si="15"/>
        <v>109</v>
      </c>
      <c r="Q27" s="12">
        <f t="shared" si="15"/>
        <v>114</v>
      </c>
      <c r="R27" s="12">
        <f t="shared" si="15"/>
        <v>125</v>
      </c>
      <c r="S27" s="10"/>
      <c r="T27" s="10"/>
      <c r="U27" s="10"/>
      <c r="V27" s="10"/>
    </row>
    <row r="28" spans="1:22" ht="12.75">
      <c r="A28" s="14" t="s">
        <v>187</v>
      </c>
      <c r="B28" s="12">
        <f>B12</f>
        <v>10</v>
      </c>
      <c r="C28" s="12">
        <f aca="true" t="shared" si="16" ref="C28:R28">B28+C12</f>
        <v>21</v>
      </c>
      <c r="D28" s="12">
        <f t="shared" si="16"/>
        <v>23</v>
      </c>
      <c r="E28" s="12">
        <f t="shared" si="16"/>
        <v>30</v>
      </c>
      <c r="F28" s="12">
        <f t="shared" si="16"/>
        <v>41</v>
      </c>
      <c r="G28" s="12">
        <f t="shared" si="16"/>
        <v>50</v>
      </c>
      <c r="H28" s="12">
        <f t="shared" si="16"/>
        <v>51</v>
      </c>
      <c r="I28" s="12">
        <f t="shared" si="16"/>
        <v>61</v>
      </c>
      <c r="J28" s="12">
        <f t="shared" si="16"/>
        <v>68</v>
      </c>
      <c r="K28" s="12">
        <f t="shared" si="16"/>
        <v>76</v>
      </c>
      <c r="L28" s="12">
        <f t="shared" si="16"/>
        <v>80</v>
      </c>
      <c r="M28" s="12">
        <f t="shared" si="16"/>
        <v>92</v>
      </c>
      <c r="N28" s="12">
        <f t="shared" si="16"/>
        <v>103</v>
      </c>
      <c r="O28" s="12">
        <f t="shared" si="16"/>
        <v>115</v>
      </c>
      <c r="P28" s="12">
        <f t="shared" si="16"/>
        <v>124</v>
      </c>
      <c r="Q28" s="12">
        <f t="shared" si="16"/>
        <v>136</v>
      </c>
      <c r="R28" s="12">
        <f t="shared" si="16"/>
        <v>143</v>
      </c>
      <c r="S28" s="10"/>
      <c r="T28" s="10"/>
      <c r="U28" s="10"/>
      <c r="V28" s="10"/>
    </row>
    <row r="29" spans="1:22" ht="12.75">
      <c r="A29" s="14" t="s">
        <v>189</v>
      </c>
      <c r="B29" s="12">
        <f>B14</f>
        <v>12</v>
      </c>
      <c r="C29" s="12">
        <f aca="true" t="shared" si="17" ref="C29:R29">B29+C13</f>
        <v>18</v>
      </c>
      <c r="D29" s="12">
        <f t="shared" si="17"/>
        <v>29</v>
      </c>
      <c r="E29" s="12">
        <f t="shared" si="17"/>
        <v>39</v>
      </c>
      <c r="F29" s="12">
        <f t="shared" si="17"/>
        <v>51</v>
      </c>
      <c r="G29" s="12">
        <f t="shared" si="17"/>
        <v>54</v>
      </c>
      <c r="H29" s="12">
        <f t="shared" si="17"/>
        <v>65</v>
      </c>
      <c r="I29" s="12">
        <f t="shared" si="17"/>
        <v>74</v>
      </c>
      <c r="J29" s="12">
        <f t="shared" si="17"/>
        <v>86</v>
      </c>
      <c r="K29" s="12">
        <f t="shared" si="17"/>
        <v>92</v>
      </c>
      <c r="L29" s="12">
        <f t="shared" si="17"/>
        <v>102</v>
      </c>
      <c r="M29" s="12">
        <f t="shared" si="17"/>
        <v>109</v>
      </c>
      <c r="N29" s="12">
        <f t="shared" si="17"/>
        <v>119</v>
      </c>
      <c r="O29" s="12">
        <f t="shared" si="17"/>
        <v>126</v>
      </c>
      <c r="P29" s="12">
        <f t="shared" si="17"/>
        <v>138</v>
      </c>
      <c r="Q29" s="12">
        <f t="shared" si="17"/>
        <v>149</v>
      </c>
      <c r="R29" s="12">
        <f t="shared" si="17"/>
        <v>151</v>
      </c>
      <c r="S29" s="10"/>
      <c r="T29" s="10"/>
      <c r="U29" s="10"/>
      <c r="V29" s="10"/>
    </row>
    <row r="30" spans="1:22" ht="12.75">
      <c r="A30" s="14" t="s">
        <v>188</v>
      </c>
      <c r="B30" s="12">
        <f>B13</f>
        <v>12</v>
      </c>
      <c r="C30" s="12">
        <f aca="true" t="shared" si="18" ref="C30:R30">B30+C14</f>
        <v>24</v>
      </c>
      <c r="D30" s="12">
        <f t="shared" si="18"/>
        <v>25</v>
      </c>
      <c r="E30" s="12">
        <f t="shared" si="18"/>
        <v>36</v>
      </c>
      <c r="F30" s="12">
        <f t="shared" si="18"/>
        <v>46</v>
      </c>
      <c r="G30" s="12">
        <f t="shared" si="18"/>
        <v>60</v>
      </c>
      <c r="H30" s="12">
        <f t="shared" si="18"/>
        <v>72</v>
      </c>
      <c r="I30" s="12">
        <f t="shared" si="18"/>
        <v>73</v>
      </c>
      <c r="J30" s="12">
        <f t="shared" si="18"/>
        <v>84</v>
      </c>
      <c r="K30" s="12">
        <f t="shared" si="18"/>
        <v>91</v>
      </c>
      <c r="L30" s="12">
        <f t="shared" si="18"/>
        <v>102</v>
      </c>
      <c r="M30" s="12">
        <f t="shared" si="18"/>
        <v>103</v>
      </c>
      <c r="N30" s="12">
        <f t="shared" si="18"/>
        <v>111</v>
      </c>
      <c r="O30" s="12">
        <f t="shared" si="18"/>
        <v>123</v>
      </c>
      <c r="P30" s="12">
        <f t="shared" si="18"/>
        <v>134</v>
      </c>
      <c r="Q30" s="12">
        <f t="shared" si="18"/>
        <v>135</v>
      </c>
      <c r="R30" s="12">
        <f t="shared" si="18"/>
        <v>147</v>
      </c>
      <c r="S30" s="10"/>
      <c r="T30" s="10"/>
      <c r="U30" s="10"/>
      <c r="V30" s="10"/>
    </row>
    <row r="31" ht="153" customHeight="1"/>
    <row r="32" s="1" customFormat="1" ht="24.75">
      <c r="A32" s="1" t="s">
        <v>31</v>
      </c>
    </row>
    <row r="33" spans="1:19" ht="12.75">
      <c r="A33" s="20" t="s">
        <v>177</v>
      </c>
      <c r="B33" s="17" t="s">
        <v>194</v>
      </c>
      <c r="C33" s="17" t="s">
        <v>195</v>
      </c>
      <c r="D33" s="17" t="s">
        <v>196</v>
      </c>
      <c r="E33" s="17" t="s">
        <v>197</v>
      </c>
      <c r="F33" s="17" t="s">
        <v>198</v>
      </c>
      <c r="G33" s="17" t="s">
        <v>192</v>
      </c>
      <c r="H33" s="17" t="s">
        <v>199</v>
      </c>
      <c r="I33" s="17" t="s">
        <v>200</v>
      </c>
      <c r="J33" s="17" t="s">
        <v>201</v>
      </c>
      <c r="K33" s="17" t="s">
        <v>202</v>
      </c>
      <c r="L33" s="17" t="s">
        <v>203</v>
      </c>
      <c r="M33" s="17" t="s">
        <v>204</v>
      </c>
      <c r="N33" s="17" t="s">
        <v>205</v>
      </c>
      <c r="O33" s="17" t="s">
        <v>193</v>
      </c>
      <c r="P33" s="17" t="s">
        <v>206</v>
      </c>
      <c r="Q33" s="17" t="s">
        <v>207</v>
      </c>
      <c r="R33" s="17" t="s">
        <v>208</v>
      </c>
      <c r="S33" s="17" t="s">
        <v>228</v>
      </c>
    </row>
    <row r="34" spans="1:19" ht="12.75">
      <c r="A34" s="20" t="s">
        <v>178</v>
      </c>
      <c r="B34" s="12">
        <f aca="true" t="shared" si="19" ref="B34:B45">RANK(B19,B$19:B$30,1)</f>
        <v>3</v>
      </c>
      <c r="C34" s="12">
        <f aca="true" t="shared" si="20" ref="C34:R45">RANK(C19,C$19:C$30,1)</f>
        <v>2</v>
      </c>
      <c r="D34" s="12">
        <f t="shared" si="20"/>
        <v>1</v>
      </c>
      <c r="E34" s="12">
        <f t="shared" si="20"/>
        <v>1</v>
      </c>
      <c r="F34" s="12">
        <f t="shared" si="20"/>
        <v>1</v>
      </c>
      <c r="G34" s="12">
        <f t="shared" si="20"/>
        <v>3</v>
      </c>
      <c r="H34" s="12">
        <f t="shared" si="20"/>
        <v>1</v>
      </c>
      <c r="I34" s="12">
        <f t="shared" si="20"/>
        <v>1</v>
      </c>
      <c r="J34" s="12">
        <f t="shared" si="20"/>
        <v>1</v>
      </c>
      <c r="K34" s="12">
        <f t="shared" si="20"/>
        <v>1</v>
      </c>
      <c r="L34" s="12">
        <f t="shared" si="20"/>
        <v>1</v>
      </c>
      <c r="M34" s="12">
        <f t="shared" si="20"/>
        <v>1</v>
      </c>
      <c r="N34" s="12">
        <f t="shared" si="20"/>
        <v>1</v>
      </c>
      <c r="O34" s="12">
        <f t="shared" si="20"/>
        <v>1</v>
      </c>
      <c r="P34" s="12">
        <f t="shared" si="20"/>
        <v>1</v>
      </c>
      <c r="Q34" s="12">
        <f t="shared" si="20"/>
        <v>1</v>
      </c>
      <c r="R34" s="12">
        <f t="shared" si="20"/>
        <v>1</v>
      </c>
      <c r="S34" s="12">
        <f>V3</f>
        <v>1</v>
      </c>
    </row>
    <row r="35" spans="1:23" s="8" customFormat="1" ht="12.75">
      <c r="A35" s="20" t="s">
        <v>179</v>
      </c>
      <c r="B35" s="12">
        <f t="shared" si="19"/>
        <v>5</v>
      </c>
      <c r="C35" s="12">
        <f aca="true" t="shared" si="21" ref="C35:Q35">RANK(C20,C$19:C$30,1)</f>
        <v>1</v>
      </c>
      <c r="D35" s="12">
        <f t="shared" si="21"/>
        <v>1</v>
      </c>
      <c r="E35" s="12">
        <f t="shared" si="21"/>
        <v>2</v>
      </c>
      <c r="F35" s="12">
        <f t="shared" si="21"/>
        <v>2</v>
      </c>
      <c r="G35" s="12">
        <f t="shared" si="21"/>
        <v>1</v>
      </c>
      <c r="H35" s="12">
        <f t="shared" si="21"/>
        <v>3</v>
      </c>
      <c r="I35" s="12">
        <f t="shared" si="21"/>
        <v>1</v>
      </c>
      <c r="J35" s="12">
        <f t="shared" si="21"/>
        <v>3</v>
      </c>
      <c r="K35" s="12">
        <f t="shared" si="21"/>
        <v>3</v>
      </c>
      <c r="L35" s="12">
        <f t="shared" si="21"/>
        <v>2</v>
      </c>
      <c r="M35" s="12">
        <f t="shared" si="21"/>
        <v>2</v>
      </c>
      <c r="N35" s="12">
        <f t="shared" si="21"/>
        <v>3</v>
      </c>
      <c r="O35" s="12">
        <f t="shared" si="21"/>
        <v>2</v>
      </c>
      <c r="P35" s="12">
        <f t="shared" si="21"/>
        <v>2</v>
      </c>
      <c r="Q35" s="12">
        <f t="shared" si="21"/>
        <v>2</v>
      </c>
      <c r="R35" s="12">
        <f t="shared" si="20"/>
        <v>2</v>
      </c>
      <c r="S35" s="12">
        <f aca="true" t="shared" si="22" ref="S35:S45">V4</f>
        <v>2</v>
      </c>
      <c r="T35" s="11"/>
      <c r="U35" s="11"/>
      <c r="V35" s="11"/>
      <c r="W35" s="11"/>
    </row>
    <row r="36" spans="1:19" s="8" customFormat="1" ht="12.75">
      <c r="A36" s="21" t="s">
        <v>180</v>
      </c>
      <c r="B36" s="7">
        <f t="shared" si="19"/>
        <v>8</v>
      </c>
      <c r="C36" s="7">
        <f t="shared" si="20"/>
        <v>3</v>
      </c>
      <c r="D36" s="7">
        <f t="shared" si="20"/>
        <v>4</v>
      </c>
      <c r="E36" s="7">
        <f t="shared" si="20"/>
        <v>4</v>
      </c>
      <c r="F36" s="7">
        <f t="shared" si="20"/>
        <v>4</v>
      </c>
      <c r="G36" s="7">
        <f t="shared" si="20"/>
        <v>1</v>
      </c>
      <c r="H36" s="7">
        <f t="shared" si="20"/>
        <v>1</v>
      </c>
      <c r="I36" s="7">
        <f t="shared" si="20"/>
        <v>3</v>
      </c>
      <c r="J36" s="7">
        <f t="shared" si="20"/>
        <v>2</v>
      </c>
      <c r="K36" s="7">
        <f t="shared" si="20"/>
        <v>2</v>
      </c>
      <c r="L36" s="7">
        <f t="shared" si="20"/>
        <v>2</v>
      </c>
      <c r="M36" s="7">
        <f t="shared" si="20"/>
        <v>3</v>
      </c>
      <c r="N36" s="7">
        <f t="shared" si="20"/>
        <v>2</v>
      </c>
      <c r="O36" s="7">
        <f t="shared" si="20"/>
        <v>3</v>
      </c>
      <c r="P36" s="7">
        <f t="shared" si="20"/>
        <v>3</v>
      </c>
      <c r="Q36" s="7">
        <f t="shared" si="20"/>
        <v>3</v>
      </c>
      <c r="R36" s="7">
        <f t="shared" si="20"/>
        <v>3</v>
      </c>
      <c r="S36" s="7">
        <f t="shared" si="22"/>
        <v>3</v>
      </c>
    </row>
    <row r="37" spans="1:19" s="8" customFormat="1" ht="12.75">
      <c r="A37" s="21" t="s">
        <v>181</v>
      </c>
      <c r="B37" s="7">
        <f t="shared" si="19"/>
        <v>1</v>
      </c>
      <c r="C37" s="7">
        <f t="shared" si="20"/>
        <v>3</v>
      </c>
      <c r="D37" s="7">
        <f t="shared" si="20"/>
        <v>8</v>
      </c>
      <c r="E37" s="7">
        <f t="shared" si="20"/>
        <v>4</v>
      </c>
      <c r="F37" s="7">
        <f t="shared" si="20"/>
        <v>7</v>
      </c>
      <c r="G37" s="7">
        <f t="shared" si="20"/>
        <v>7</v>
      </c>
      <c r="H37" s="7">
        <f t="shared" si="20"/>
        <v>7</v>
      </c>
      <c r="I37" s="7">
        <f t="shared" si="20"/>
        <v>7</v>
      </c>
      <c r="J37" s="7">
        <f t="shared" si="20"/>
        <v>7</v>
      </c>
      <c r="K37" s="7">
        <f t="shared" si="20"/>
        <v>7</v>
      </c>
      <c r="L37" s="7">
        <f t="shared" si="20"/>
        <v>6</v>
      </c>
      <c r="M37" s="7">
        <f t="shared" si="20"/>
        <v>7</v>
      </c>
      <c r="N37" s="7">
        <f t="shared" si="20"/>
        <v>6</v>
      </c>
      <c r="O37" s="7">
        <f t="shared" si="20"/>
        <v>5</v>
      </c>
      <c r="P37" s="7">
        <f t="shared" si="20"/>
        <v>4</v>
      </c>
      <c r="Q37" s="7">
        <f t="shared" si="20"/>
        <v>5</v>
      </c>
      <c r="R37" s="7">
        <f t="shared" si="20"/>
        <v>4</v>
      </c>
      <c r="S37" s="7">
        <f t="shared" si="22"/>
        <v>4</v>
      </c>
    </row>
    <row r="38" spans="1:19" s="8" customFormat="1" ht="12.75">
      <c r="A38" s="21" t="s">
        <v>182</v>
      </c>
      <c r="B38" s="7">
        <f t="shared" si="19"/>
        <v>4</v>
      </c>
      <c r="C38" s="7">
        <f t="shared" si="20"/>
        <v>7</v>
      </c>
      <c r="D38" s="7">
        <f t="shared" si="20"/>
        <v>4</v>
      </c>
      <c r="E38" s="7">
        <f t="shared" si="20"/>
        <v>6</v>
      </c>
      <c r="F38" s="7">
        <f t="shared" si="20"/>
        <v>6</v>
      </c>
      <c r="G38" s="7">
        <f t="shared" si="20"/>
        <v>5</v>
      </c>
      <c r="H38" s="7">
        <f t="shared" si="20"/>
        <v>5</v>
      </c>
      <c r="I38" s="7">
        <f t="shared" si="20"/>
        <v>3</v>
      </c>
      <c r="J38" s="7">
        <f t="shared" si="20"/>
        <v>5</v>
      </c>
      <c r="K38" s="7">
        <f t="shared" si="20"/>
        <v>4</v>
      </c>
      <c r="L38" s="7">
        <f t="shared" si="20"/>
        <v>5</v>
      </c>
      <c r="M38" s="7">
        <f t="shared" si="20"/>
        <v>4</v>
      </c>
      <c r="N38" s="7">
        <f t="shared" si="20"/>
        <v>5</v>
      </c>
      <c r="O38" s="7">
        <f t="shared" si="20"/>
        <v>4</v>
      </c>
      <c r="P38" s="7">
        <f t="shared" si="20"/>
        <v>4</v>
      </c>
      <c r="Q38" s="7">
        <f t="shared" si="20"/>
        <v>4</v>
      </c>
      <c r="R38" s="7">
        <f t="shared" si="20"/>
        <v>5</v>
      </c>
      <c r="S38" s="7">
        <f t="shared" si="22"/>
        <v>5</v>
      </c>
    </row>
    <row r="39" spans="1:19" s="8" customFormat="1" ht="12.75">
      <c r="A39" s="21" t="s">
        <v>183</v>
      </c>
      <c r="B39" s="7">
        <f t="shared" si="19"/>
        <v>2</v>
      </c>
      <c r="C39" s="7">
        <f t="shared" si="20"/>
        <v>6</v>
      </c>
      <c r="D39" s="7">
        <f t="shared" si="20"/>
        <v>3</v>
      </c>
      <c r="E39" s="7">
        <f t="shared" si="20"/>
        <v>2</v>
      </c>
      <c r="F39" s="7">
        <f t="shared" si="20"/>
        <v>3</v>
      </c>
      <c r="G39" s="7">
        <f t="shared" si="20"/>
        <v>3</v>
      </c>
      <c r="H39" s="7">
        <f t="shared" si="20"/>
        <v>3</v>
      </c>
      <c r="I39" s="7">
        <f t="shared" si="20"/>
        <v>5</v>
      </c>
      <c r="J39" s="7">
        <f t="shared" si="20"/>
        <v>3</v>
      </c>
      <c r="K39" s="7">
        <f t="shared" si="20"/>
        <v>5</v>
      </c>
      <c r="L39" s="7">
        <f t="shared" si="20"/>
        <v>4</v>
      </c>
      <c r="M39" s="7">
        <f t="shared" si="20"/>
        <v>5</v>
      </c>
      <c r="N39" s="7">
        <f t="shared" si="20"/>
        <v>4</v>
      </c>
      <c r="O39" s="7">
        <f t="shared" si="20"/>
        <v>5</v>
      </c>
      <c r="P39" s="7">
        <f t="shared" si="20"/>
        <v>6</v>
      </c>
      <c r="Q39" s="7">
        <f t="shared" si="20"/>
        <v>6</v>
      </c>
      <c r="R39" s="7">
        <f t="shared" si="20"/>
        <v>6</v>
      </c>
      <c r="S39" s="7">
        <f t="shared" si="22"/>
        <v>6</v>
      </c>
    </row>
    <row r="40" spans="1:19" s="8" customFormat="1" ht="12.75">
      <c r="A40" s="21" t="s">
        <v>184</v>
      </c>
      <c r="B40" s="7">
        <f t="shared" si="19"/>
        <v>6</v>
      </c>
      <c r="C40" s="7">
        <f t="shared" si="20"/>
        <v>3</v>
      </c>
      <c r="D40" s="7">
        <f t="shared" si="20"/>
        <v>6</v>
      </c>
      <c r="E40" s="7">
        <f t="shared" si="20"/>
        <v>6</v>
      </c>
      <c r="F40" s="7">
        <f t="shared" si="20"/>
        <v>4</v>
      </c>
      <c r="G40" s="7">
        <f t="shared" si="20"/>
        <v>6</v>
      </c>
      <c r="H40" s="7">
        <f t="shared" si="20"/>
        <v>6</v>
      </c>
      <c r="I40" s="7">
        <f t="shared" si="20"/>
        <v>5</v>
      </c>
      <c r="J40" s="7">
        <f t="shared" si="20"/>
        <v>6</v>
      </c>
      <c r="K40" s="7">
        <f t="shared" si="20"/>
        <v>6</v>
      </c>
      <c r="L40" s="7">
        <f t="shared" si="20"/>
        <v>6</v>
      </c>
      <c r="M40" s="7">
        <f t="shared" si="20"/>
        <v>6</v>
      </c>
      <c r="N40" s="7">
        <f t="shared" si="20"/>
        <v>7</v>
      </c>
      <c r="O40" s="7">
        <f t="shared" si="20"/>
        <v>7</v>
      </c>
      <c r="P40" s="7">
        <f t="shared" si="20"/>
        <v>7</v>
      </c>
      <c r="Q40" s="7">
        <f t="shared" si="20"/>
        <v>7</v>
      </c>
      <c r="R40" s="7">
        <f t="shared" si="20"/>
        <v>7</v>
      </c>
      <c r="S40" s="7">
        <f t="shared" si="22"/>
        <v>7</v>
      </c>
    </row>
    <row r="41" spans="1:19" s="8" customFormat="1" ht="12.75">
      <c r="A41" s="21" t="s">
        <v>186</v>
      </c>
      <c r="B41" s="7">
        <f t="shared" si="19"/>
        <v>7</v>
      </c>
      <c r="C41" s="7">
        <f t="shared" si="20"/>
        <v>9</v>
      </c>
      <c r="D41" s="7">
        <f t="shared" si="20"/>
        <v>10</v>
      </c>
      <c r="E41" s="7">
        <f t="shared" si="20"/>
        <v>6</v>
      </c>
      <c r="F41" s="7">
        <f t="shared" si="20"/>
        <v>8</v>
      </c>
      <c r="G41" s="7">
        <f t="shared" si="20"/>
        <v>8</v>
      </c>
      <c r="H41" s="7">
        <f t="shared" si="20"/>
        <v>10</v>
      </c>
      <c r="I41" s="7">
        <f t="shared" si="20"/>
        <v>8</v>
      </c>
      <c r="J41" s="7">
        <f t="shared" si="20"/>
        <v>9</v>
      </c>
      <c r="K41" s="7">
        <f t="shared" si="20"/>
        <v>10</v>
      </c>
      <c r="L41" s="7">
        <f t="shared" si="20"/>
        <v>8</v>
      </c>
      <c r="M41" s="7">
        <f t="shared" si="20"/>
        <v>9</v>
      </c>
      <c r="N41" s="7">
        <f t="shared" si="20"/>
        <v>8</v>
      </c>
      <c r="O41" s="7">
        <f t="shared" si="20"/>
        <v>9</v>
      </c>
      <c r="P41" s="7">
        <f t="shared" si="20"/>
        <v>9</v>
      </c>
      <c r="Q41" s="7">
        <f t="shared" si="20"/>
        <v>9</v>
      </c>
      <c r="R41" s="7">
        <f t="shared" si="20"/>
        <v>8</v>
      </c>
      <c r="S41" s="7">
        <f t="shared" si="22"/>
        <v>8</v>
      </c>
    </row>
    <row r="42" spans="1:19" s="8" customFormat="1" ht="12.75">
      <c r="A42" s="21" t="s">
        <v>185</v>
      </c>
      <c r="B42" s="7">
        <f t="shared" si="19"/>
        <v>9</v>
      </c>
      <c r="C42" s="7">
        <f t="shared" si="20"/>
        <v>7</v>
      </c>
      <c r="D42" s="7">
        <f t="shared" si="20"/>
        <v>7</v>
      </c>
      <c r="E42" s="7">
        <f t="shared" si="20"/>
        <v>10</v>
      </c>
      <c r="F42" s="7">
        <f t="shared" si="20"/>
        <v>9</v>
      </c>
      <c r="G42" s="7">
        <f t="shared" si="20"/>
        <v>8</v>
      </c>
      <c r="H42" s="7">
        <f t="shared" si="20"/>
        <v>8</v>
      </c>
      <c r="I42" s="7">
        <f t="shared" si="20"/>
        <v>10</v>
      </c>
      <c r="J42" s="7">
        <f t="shared" si="20"/>
        <v>8</v>
      </c>
      <c r="K42" s="7">
        <f t="shared" si="20"/>
        <v>8</v>
      </c>
      <c r="L42" s="7">
        <f t="shared" si="20"/>
        <v>10</v>
      </c>
      <c r="M42" s="7">
        <f t="shared" si="20"/>
        <v>8</v>
      </c>
      <c r="N42" s="7">
        <f t="shared" si="20"/>
        <v>9</v>
      </c>
      <c r="O42" s="7">
        <f t="shared" si="20"/>
        <v>8</v>
      </c>
      <c r="P42" s="7">
        <f t="shared" si="20"/>
        <v>8</v>
      </c>
      <c r="Q42" s="7">
        <f t="shared" si="20"/>
        <v>8</v>
      </c>
      <c r="R42" s="7">
        <f t="shared" si="20"/>
        <v>9</v>
      </c>
      <c r="S42" s="7">
        <f t="shared" si="22"/>
        <v>9</v>
      </c>
    </row>
    <row r="43" spans="1:19" s="8" customFormat="1" ht="12.75">
      <c r="A43" s="21" t="s">
        <v>187</v>
      </c>
      <c r="B43" s="7">
        <f t="shared" si="19"/>
        <v>10</v>
      </c>
      <c r="C43" s="7">
        <f t="shared" si="20"/>
        <v>11</v>
      </c>
      <c r="D43" s="7">
        <f t="shared" si="20"/>
        <v>9</v>
      </c>
      <c r="E43" s="7">
        <f t="shared" si="20"/>
        <v>9</v>
      </c>
      <c r="F43" s="7">
        <f t="shared" si="20"/>
        <v>10</v>
      </c>
      <c r="G43" s="7">
        <f t="shared" si="20"/>
        <v>10</v>
      </c>
      <c r="H43" s="7">
        <f t="shared" si="20"/>
        <v>8</v>
      </c>
      <c r="I43" s="7">
        <f t="shared" si="20"/>
        <v>9</v>
      </c>
      <c r="J43" s="7">
        <f t="shared" si="20"/>
        <v>10</v>
      </c>
      <c r="K43" s="7">
        <f t="shared" si="20"/>
        <v>9</v>
      </c>
      <c r="L43" s="7">
        <f t="shared" si="20"/>
        <v>9</v>
      </c>
      <c r="M43" s="7">
        <f t="shared" si="20"/>
        <v>10</v>
      </c>
      <c r="N43" s="7">
        <f t="shared" si="20"/>
        <v>10</v>
      </c>
      <c r="O43" s="7">
        <f t="shared" si="20"/>
        <v>10</v>
      </c>
      <c r="P43" s="7">
        <f t="shared" si="20"/>
        <v>10</v>
      </c>
      <c r="Q43" s="7">
        <f t="shared" si="20"/>
        <v>11</v>
      </c>
      <c r="R43" s="7">
        <f t="shared" si="20"/>
        <v>10</v>
      </c>
      <c r="S43" s="7">
        <f t="shared" si="22"/>
        <v>10</v>
      </c>
    </row>
    <row r="44" spans="1:19" s="8" customFormat="1" ht="12.75">
      <c r="A44" s="21" t="s">
        <v>189</v>
      </c>
      <c r="B44" s="7">
        <f t="shared" si="19"/>
        <v>11</v>
      </c>
      <c r="C44" s="7">
        <f t="shared" si="20"/>
        <v>10</v>
      </c>
      <c r="D44" s="7">
        <f t="shared" si="20"/>
        <v>12</v>
      </c>
      <c r="E44" s="7">
        <f t="shared" si="20"/>
        <v>12</v>
      </c>
      <c r="F44" s="7">
        <f t="shared" si="20"/>
        <v>12</v>
      </c>
      <c r="G44" s="7">
        <f t="shared" si="20"/>
        <v>11</v>
      </c>
      <c r="H44" s="7">
        <f t="shared" si="20"/>
        <v>11</v>
      </c>
      <c r="I44" s="7">
        <f t="shared" si="20"/>
        <v>12</v>
      </c>
      <c r="J44" s="7">
        <f t="shared" si="20"/>
        <v>12</v>
      </c>
      <c r="K44" s="7">
        <f t="shared" si="20"/>
        <v>12</v>
      </c>
      <c r="L44" s="7">
        <f t="shared" si="20"/>
        <v>11</v>
      </c>
      <c r="M44" s="7">
        <f t="shared" si="20"/>
        <v>12</v>
      </c>
      <c r="N44" s="7">
        <f t="shared" si="20"/>
        <v>12</v>
      </c>
      <c r="O44" s="7">
        <f t="shared" si="20"/>
        <v>12</v>
      </c>
      <c r="P44" s="7">
        <f t="shared" si="20"/>
        <v>12</v>
      </c>
      <c r="Q44" s="7">
        <f t="shared" si="20"/>
        <v>12</v>
      </c>
      <c r="R44" s="7">
        <f t="shared" si="20"/>
        <v>12</v>
      </c>
      <c r="S44" s="7">
        <f t="shared" si="22"/>
        <v>11</v>
      </c>
    </row>
    <row r="45" spans="1:19" s="8" customFormat="1" ht="12.75">
      <c r="A45" s="21" t="s">
        <v>188</v>
      </c>
      <c r="B45" s="7">
        <f t="shared" si="19"/>
        <v>11</v>
      </c>
      <c r="C45" s="7">
        <f t="shared" si="20"/>
        <v>12</v>
      </c>
      <c r="D45" s="7">
        <f t="shared" si="20"/>
        <v>11</v>
      </c>
      <c r="E45" s="7">
        <f t="shared" si="20"/>
        <v>11</v>
      </c>
      <c r="F45" s="7">
        <f t="shared" si="20"/>
        <v>11</v>
      </c>
      <c r="G45" s="7">
        <f t="shared" si="20"/>
        <v>12</v>
      </c>
      <c r="H45" s="7">
        <f t="shared" si="20"/>
        <v>12</v>
      </c>
      <c r="I45" s="7">
        <f t="shared" si="20"/>
        <v>11</v>
      </c>
      <c r="J45" s="7">
        <f t="shared" si="20"/>
        <v>11</v>
      </c>
      <c r="K45" s="7">
        <f t="shared" si="20"/>
        <v>11</v>
      </c>
      <c r="L45" s="7">
        <f t="shared" si="20"/>
        <v>11</v>
      </c>
      <c r="M45" s="7">
        <f t="shared" si="20"/>
        <v>11</v>
      </c>
      <c r="N45" s="7">
        <f t="shared" si="20"/>
        <v>11</v>
      </c>
      <c r="O45" s="7">
        <f t="shared" si="20"/>
        <v>11</v>
      </c>
      <c r="P45" s="7">
        <f t="shared" si="20"/>
        <v>11</v>
      </c>
      <c r="Q45" s="7">
        <f t="shared" si="20"/>
        <v>10</v>
      </c>
      <c r="R45" s="7">
        <f t="shared" si="20"/>
        <v>11</v>
      </c>
      <c r="S45" s="7">
        <f t="shared" si="22"/>
        <v>12</v>
      </c>
    </row>
    <row r="46" s="8" customFormat="1" ht="35.25" customHeight="1"/>
    <row r="77" s="1" customFormat="1" ht="24.75">
      <c r="A77" s="1" t="s">
        <v>71</v>
      </c>
    </row>
    <row r="78" spans="1:17" ht="12.75">
      <c r="A78" s="14" t="s">
        <v>177</v>
      </c>
      <c r="B78" s="17" t="s">
        <v>194</v>
      </c>
      <c r="C78" s="17" t="s">
        <v>195</v>
      </c>
      <c r="D78" s="17" t="s">
        <v>196</v>
      </c>
      <c r="E78" s="17" t="s">
        <v>197</v>
      </c>
      <c r="F78" s="17" t="s">
        <v>198</v>
      </c>
      <c r="G78" s="17" t="s">
        <v>199</v>
      </c>
      <c r="H78" s="17" t="s">
        <v>200</v>
      </c>
      <c r="I78" s="17" t="s">
        <v>201</v>
      </c>
      <c r="J78" s="17" t="s">
        <v>202</v>
      </c>
      <c r="K78" s="17" t="s">
        <v>203</v>
      </c>
      <c r="L78" s="17" t="s">
        <v>204</v>
      </c>
      <c r="M78" s="17" t="s">
        <v>205</v>
      </c>
      <c r="N78" s="17" t="s">
        <v>206</v>
      </c>
      <c r="O78" s="17" t="s">
        <v>207</v>
      </c>
      <c r="P78" s="17" t="s">
        <v>208</v>
      </c>
      <c r="Q78" s="17" t="s">
        <v>226</v>
      </c>
    </row>
    <row r="79" spans="1:17" ht="12.75">
      <c r="A79" s="14" t="s">
        <v>178</v>
      </c>
      <c r="B79" s="13">
        <f>TRUNC(6.5-B3,0)</f>
        <v>3</v>
      </c>
      <c r="C79" s="12">
        <f aca="true" t="shared" si="23" ref="C79:F88">13-B3-C3</f>
        <v>5</v>
      </c>
      <c r="D79" s="12">
        <f t="shared" si="23"/>
        <v>3</v>
      </c>
      <c r="E79" s="12">
        <f t="shared" si="23"/>
        <v>5</v>
      </c>
      <c r="F79" s="12">
        <f t="shared" si="23"/>
        <v>6</v>
      </c>
      <c r="G79" s="12">
        <f aca="true" t="shared" si="24" ref="G79:G90">13-F3-H3</f>
        <v>6</v>
      </c>
      <c r="H79" s="12">
        <f aca="true" t="shared" si="25" ref="H79:M90">13-H3-I3</f>
        <v>5</v>
      </c>
      <c r="I79" s="12">
        <f t="shared" si="25"/>
        <v>3</v>
      </c>
      <c r="J79" s="12">
        <f t="shared" si="25"/>
        <v>5</v>
      </c>
      <c r="K79" s="12">
        <f t="shared" si="25"/>
        <v>4</v>
      </c>
      <c r="L79" s="12">
        <f t="shared" si="25"/>
        <v>2</v>
      </c>
      <c r="M79" s="12">
        <f t="shared" si="25"/>
        <v>3</v>
      </c>
      <c r="N79" s="12">
        <f aca="true" t="shared" si="26" ref="N79:N90">13-N3-P3</f>
        <v>7</v>
      </c>
      <c r="O79" s="12">
        <f aca="true" t="shared" si="27" ref="O79:O90">13-P3-Q3</f>
        <v>8</v>
      </c>
      <c r="P79" s="12">
        <f aca="true" t="shared" si="28" ref="P79:P90">13-Q3-R3</f>
        <v>3</v>
      </c>
      <c r="Q79" s="12">
        <f aca="true" t="shared" si="29" ref="Q79:Q90">SUM(B79:P79)</f>
        <v>68</v>
      </c>
    </row>
    <row r="80" spans="1:17" ht="12.75">
      <c r="A80" s="14" t="s">
        <v>179</v>
      </c>
      <c r="B80" s="13">
        <f aca="true" t="shared" si="30" ref="B80:B90">TRUNC(6.5-B4,0)</f>
        <v>1</v>
      </c>
      <c r="C80" s="12">
        <f t="shared" si="23"/>
        <v>6</v>
      </c>
      <c r="D80" s="12">
        <f t="shared" si="23"/>
        <v>5</v>
      </c>
      <c r="E80" s="12">
        <f t="shared" si="23"/>
        <v>1</v>
      </c>
      <c r="F80" s="12">
        <f t="shared" si="23"/>
        <v>5</v>
      </c>
      <c r="G80" s="12">
        <f t="shared" si="24"/>
        <v>5</v>
      </c>
      <c r="H80" s="12">
        <f t="shared" si="25"/>
        <v>3</v>
      </c>
      <c r="I80" s="12">
        <f t="shared" si="25"/>
        <v>0</v>
      </c>
      <c r="J80" s="12">
        <f t="shared" si="25"/>
        <v>2</v>
      </c>
      <c r="K80" s="12">
        <f t="shared" si="25"/>
        <v>4</v>
      </c>
      <c r="L80" s="12">
        <f t="shared" si="25"/>
        <v>3</v>
      </c>
      <c r="M80" s="12">
        <f t="shared" si="25"/>
        <v>3</v>
      </c>
      <c r="N80" s="12">
        <f t="shared" si="26"/>
        <v>3</v>
      </c>
      <c r="O80" s="12">
        <f t="shared" si="27"/>
        <v>8</v>
      </c>
      <c r="P80" s="12">
        <f t="shared" si="28"/>
        <v>1</v>
      </c>
      <c r="Q80" s="12">
        <f t="shared" si="29"/>
        <v>50</v>
      </c>
    </row>
    <row r="81" spans="1:17" ht="12.75">
      <c r="A81" s="14" t="s">
        <v>180</v>
      </c>
      <c r="B81" s="13">
        <f t="shared" si="30"/>
        <v>-1</v>
      </c>
      <c r="C81" s="12">
        <f t="shared" si="23"/>
        <v>4</v>
      </c>
      <c r="D81" s="12">
        <f t="shared" si="23"/>
        <v>4</v>
      </c>
      <c r="E81" s="12">
        <f t="shared" si="23"/>
        <v>0</v>
      </c>
      <c r="F81" s="12">
        <f t="shared" si="23"/>
        <v>3</v>
      </c>
      <c r="G81" s="12">
        <f t="shared" si="24"/>
        <v>3</v>
      </c>
      <c r="H81" s="12">
        <f t="shared" si="25"/>
        <v>1</v>
      </c>
      <c r="I81" s="12">
        <f t="shared" si="25"/>
        <v>2</v>
      </c>
      <c r="J81" s="12">
        <f t="shared" si="25"/>
        <v>5</v>
      </c>
      <c r="K81" s="12">
        <f t="shared" si="25"/>
        <v>1</v>
      </c>
      <c r="L81" s="12">
        <f t="shared" si="25"/>
        <v>-1</v>
      </c>
      <c r="M81" s="12">
        <f t="shared" si="25"/>
        <v>6</v>
      </c>
      <c r="N81" s="12">
        <f t="shared" si="26"/>
        <v>6</v>
      </c>
      <c r="O81" s="12">
        <f t="shared" si="27"/>
        <v>4</v>
      </c>
      <c r="P81" s="12">
        <f t="shared" si="28"/>
        <v>1</v>
      </c>
      <c r="Q81" s="12">
        <f t="shared" si="29"/>
        <v>38</v>
      </c>
    </row>
    <row r="82" spans="1:17" ht="12.75">
      <c r="A82" s="14" t="s">
        <v>181</v>
      </c>
      <c r="B82" s="13">
        <f t="shared" si="30"/>
        <v>5</v>
      </c>
      <c r="C82" s="12">
        <f t="shared" si="23"/>
        <v>4</v>
      </c>
      <c r="D82" s="12">
        <f t="shared" si="23"/>
        <v>-7</v>
      </c>
      <c r="E82" s="12">
        <f t="shared" si="23"/>
        <v>0</v>
      </c>
      <c r="F82" s="12">
        <f t="shared" si="23"/>
        <v>4</v>
      </c>
      <c r="G82" s="12">
        <f t="shared" si="24"/>
        <v>3</v>
      </c>
      <c r="H82" s="12">
        <f t="shared" si="25"/>
        <v>3</v>
      </c>
      <c r="I82" s="12">
        <f t="shared" si="25"/>
        <v>2</v>
      </c>
      <c r="J82" s="12">
        <f t="shared" si="25"/>
        <v>-1</v>
      </c>
      <c r="K82" s="12">
        <f t="shared" si="25"/>
        <v>1</v>
      </c>
      <c r="L82" s="12">
        <f t="shared" si="25"/>
        <v>2</v>
      </c>
      <c r="M82" s="12">
        <f t="shared" si="25"/>
        <v>0</v>
      </c>
      <c r="N82" s="12">
        <f t="shared" si="26"/>
        <v>8</v>
      </c>
      <c r="O82" s="12">
        <f t="shared" si="27"/>
        <v>3</v>
      </c>
      <c r="P82" s="12">
        <f t="shared" si="28"/>
        <v>2</v>
      </c>
      <c r="Q82" s="12">
        <f t="shared" si="29"/>
        <v>29</v>
      </c>
    </row>
    <row r="83" spans="1:17" ht="12.75">
      <c r="A83" s="14" t="s">
        <v>182</v>
      </c>
      <c r="B83" s="13">
        <f t="shared" si="30"/>
        <v>2</v>
      </c>
      <c r="C83" s="12">
        <f t="shared" si="23"/>
        <v>0</v>
      </c>
      <c r="D83" s="12">
        <f t="shared" si="23"/>
        <v>0</v>
      </c>
      <c r="E83" s="12">
        <f t="shared" si="23"/>
        <v>0</v>
      </c>
      <c r="F83" s="12">
        <f t="shared" si="23"/>
        <v>1</v>
      </c>
      <c r="G83" s="12">
        <f t="shared" si="24"/>
        <v>3</v>
      </c>
      <c r="H83" s="12">
        <f t="shared" si="25"/>
        <v>4</v>
      </c>
      <c r="I83" s="12">
        <f t="shared" si="25"/>
        <v>1</v>
      </c>
      <c r="J83" s="12">
        <f t="shared" si="25"/>
        <v>2</v>
      </c>
      <c r="K83" s="12">
        <f t="shared" si="25"/>
        <v>0</v>
      </c>
      <c r="L83" s="12">
        <f t="shared" si="25"/>
        <v>-1</v>
      </c>
      <c r="M83" s="12">
        <f t="shared" si="25"/>
        <v>5</v>
      </c>
      <c r="N83" s="12">
        <f t="shared" si="26"/>
        <v>3</v>
      </c>
      <c r="O83" s="12">
        <f t="shared" si="27"/>
        <v>2</v>
      </c>
      <c r="P83" s="12">
        <f t="shared" si="28"/>
        <v>1</v>
      </c>
      <c r="Q83" s="12">
        <f t="shared" si="29"/>
        <v>23</v>
      </c>
    </row>
    <row r="84" spans="1:17" ht="12.75">
      <c r="A84" s="14" t="s">
        <v>183</v>
      </c>
      <c r="B84" s="13">
        <f t="shared" si="30"/>
        <v>4</v>
      </c>
      <c r="C84" s="12">
        <f t="shared" si="23"/>
        <v>1</v>
      </c>
      <c r="D84" s="12">
        <f t="shared" si="23"/>
        <v>0</v>
      </c>
      <c r="E84" s="12">
        <f t="shared" si="23"/>
        <v>6</v>
      </c>
      <c r="F84" s="12">
        <f t="shared" si="23"/>
        <v>3</v>
      </c>
      <c r="G84" s="12">
        <f t="shared" si="24"/>
        <v>3</v>
      </c>
      <c r="H84" s="12">
        <f t="shared" si="25"/>
        <v>-2</v>
      </c>
      <c r="I84" s="12">
        <f t="shared" si="25"/>
        <v>0</v>
      </c>
      <c r="J84" s="12">
        <f t="shared" si="25"/>
        <v>6</v>
      </c>
      <c r="K84" s="12">
        <f t="shared" si="25"/>
        <v>3</v>
      </c>
      <c r="L84" s="12">
        <f t="shared" si="25"/>
        <v>-1</v>
      </c>
      <c r="M84" s="12">
        <f t="shared" si="25"/>
        <v>2</v>
      </c>
      <c r="N84" s="12">
        <f t="shared" si="26"/>
        <v>6</v>
      </c>
      <c r="O84" s="12">
        <f t="shared" si="27"/>
        <v>2</v>
      </c>
      <c r="P84" s="12">
        <f t="shared" si="28"/>
        <v>-1</v>
      </c>
      <c r="Q84" s="12">
        <f t="shared" si="29"/>
        <v>32</v>
      </c>
    </row>
    <row r="85" spans="1:17" ht="12.75">
      <c r="A85" s="14" t="s">
        <v>184</v>
      </c>
      <c r="B85" s="13">
        <f t="shared" si="30"/>
        <v>0</v>
      </c>
      <c r="C85" s="12">
        <f t="shared" si="23"/>
        <v>4</v>
      </c>
      <c r="D85" s="12">
        <f t="shared" si="23"/>
        <v>1</v>
      </c>
      <c r="E85" s="12">
        <f t="shared" si="23"/>
        <v>-4</v>
      </c>
      <c r="F85" s="12">
        <f t="shared" si="23"/>
        <v>4</v>
      </c>
      <c r="G85" s="12">
        <f t="shared" si="24"/>
        <v>3</v>
      </c>
      <c r="H85" s="12">
        <f t="shared" si="25"/>
        <v>1</v>
      </c>
      <c r="I85" s="12">
        <f t="shared" si="25"/>
        <v>2</v>
      </c>
      <c r="J85" s="12">
        <f t="shared" si="25"/>
        <v>-5</v>
      </c>
      <c r="K85" s="12">
        <f t="shared" si="25"/>
        <v>0</v>
      </c>
      <c r="L85" s="12">
        <f t="shared" si="25"/>
        <v>2</v>
      </c>
      <c r="M85" s="12">
        <f t="shared" si="25"/>
        <v>-7</v>
      </c>
      <c r="N85" s="12">
        <f t="shared" si="26"/>
        <v>-6</v>
      </c>
      <c r="O85" s="12">
        <f t="shared" si="27"/>
        <v>-4</v>
      </c>
      <c r="P85" s="12">
        <f t="shared" si="28"/>
        <v>-1</v>
      </c>
      <c r="Q85" s="12">
        <f t="shared" si="29"/>
        <v>-10</v>
      </c>
    </row>
    <row r="86" spans="1:17" ht="12.75">
      <c r="A86" s="14" t="s">
        <v>186</v>
      </c>
      <c r="B86" s="13">
        <f t="shared" si="30"/>
        <v>-2</v>
      </c>
      <c r="C86" s="12">
        <f t="shared" si="23"/>
        <v>-3</v>
      </c>
      <c r="D86" s="12">
        <f t="shared" si="23"/>
        <v>-4</v>
      </c>
      <c r="E86" s="12">
        <f t="shared" si="23"/>
        <v>1</v>
      </c>
      <c r="F86" s="12">
        <f t="shared" si="23"/>
        <v>2</v>
      </c>
      <c r="G86" s="12">
        <f t="shared" si="24"/>
        <v>-6</v>
      </c>
      <c r="H86" s="12">
        <f t="shared" si="25"/>
        <v>-3</v>
      </c>
      <c r="I86" s="12">
        <f t="shared" si="25"/>
        <v>1</v>
      </c>
      <c r="J86" s="12">
        <f t="shared" si="25"/>
        <v>-5</v>
      </c>
      <c r="K86" s="12">
        <f t="shared" si="25"/>
        <v>-1</v>
      </c>
      <c r="L86" s="12">
        <f t="shared" si="25"/>
        <v>0</v>
      </c>
      <c r="M86" s="12">
        <f t="shared" si="25"/>
        <v>-2</v>
      </c>
      <c r="N86" s="12">
        <f t="shared" si="26"/>
        <v>-1</v>
      </c>
      <c r="O86" s="12">
        <f t="shared" si="27"/>
        <v>-6</v>
      </c>
      <c r="P86" s="12">
        <f t="shared" si="28"/>
        <v>3</v>
      </c>
      <c r="Q86" s="12">
        <f t="shared" si="29"/>
        <v>-26</v>
      </c>
    </row>
    <row r="87" spans="1:17" ht="12.75">
      <c r="A87" s="14" t="s">
        <v>185</v>
      </c>
      <c r="B87" s="13">
        <f t="shared" si="30"/>
        <v>0</v>
      </c>
      <c r="C87" s="12">
        <f t="shared" si="23"/>
        <v>2</v>
      </c>
      <c r="D87" s="12">
        <f t="shared" si="23"/>
        <v>2</v>
      </c>
      <c r="E87" s="12">
        <f t="shared" si="23"/>
        <v>-6</v>
      </c>
      <c r="F87" s="12">
        <f t="shared" si="23"/>
        <v>-6</v>
      </c>
      <c r="G87" s="12">
        <f t="shared" si="24"/>
        <v>-2</v>
      </c>
      <c r="H87" s="12">
        <f t="shared" si="25"/>
        <v>-7</v>
      </c>
      <c r="I87" s="12">
        <f t="shared" si="25"/>
        <v>0</v>
      </c>
      <c r="J87" s="12">
        <f t="shared" si="25"/>
        <v>3</v>
      </c>
      <c r="K87" s="12">
        <f t="shared" si="25"/>
        <v>-5</v>
      </c>
      <c r="L87" s="12">
        <f t="shared" si="25"/>
        <v>0</v>
      </c>
      <c r="M87" s="12">
        <f t="shared" si="25"/>
        <v>0</v>
      </c>
      <c r="N87" s="12">
        <f t="shared" si="26"/>
        <v>-4</v>
      </c>
      <c r="O87" s="12">
        <f t="shared" si="27"/>
        <v>0</v>
      </c>
      <c r="P87" s="12">
        <f t="shared" si="28"/>
        <v>-3</v>
      </c>
      <c r="Q87" s="12">
        <f t="shared" si="29"/>
        <v>-26</v>
      </c>
    </row>
    <row r="88" spans="1:17" ht="12.75">
      <c r="A88" s="14" t="s">
        <v>187</v>
      </c>
      <c r="B88" s="13">
        <f t="shared" si="30"/>
        <v>-3</v>
      </c>
      <c r="C88" s="12">
        <f t="shared" si="23"/>
        <v>-8</v>
      </c>
      <c r="D88" s="12">
        <f t="shared" si="23"/>
        <v>0</v>
      </c>
      <c r="E88" s="12">
        <f t="shared" si="23"/>
        <v>4</v>
      </c>
      <c r="F88" s="12">
        <f t="shared" si="23"/>
        <v>-5</v>
      </c>
      <c r="G88" s="12">
        <f t="shared" si="24"/>
        <v>1</v>
      </c>
      <c r="H88" s="12">
        <f t="shared" si="25"/>
        <v>2</v>
      </c>
      <c r="I88" s="12">
        <f t="shared" si="25"/>
        <v>-4</v>
      </c>
      <c r="J88" s="12">
        <f t="shared" si="25"/>
        <v>-2</v>
      </c>
      <c r="K88" s="12">
        <f t="shared" si="25"/>
        <v>1</v>
      </c>
      <c r="L88" s="12">
        <f t="shared" si="25"/>
        <v>-3</v>
      </c>
      <c r="M88" s="12">
        <f t="shared" si="25"/>
        <v>-10</v>
      </c>
      <c r="N88" s="12">
        <f t="shared" si="26"/>
        <v>-7</v>
      </c>
      <c r="O88" s="12">
        <f t="shared" si="27"/>
        <v>-8</v>
      </c>
      <c r="P88" s="12">
        <f t="shared" si="28"/>
        <v>-6</v>
      </c>
      <c r="Q88" s="12">
        <f t="shared" si="29"/>
        <v>-48</v>
      </c>
    </row>
    <row r="89" spans="1:17" ht="12.75">
      <c r="A89" s="14" t="s">
        <v>189</v>
      </c>
      <c r="B89" s="13">
        <f t="shared" si="30"/>
        <v>-5</v>
      </c>
      <c r="C89" s="12">
        <f aca="true" t="shared" si="31" ref="C89:F90">13-B13-C13</f>
        <v>-5</v>
      </c>
      <c r="D89" s="12">
        <f t="shared" si="31"/>
        <v>-4</v>
      </c>
      <c r="E89" s="12">
        <f t="shared" si="31"/>
        <v>-8</v>
      </c>
      <c r="F89" s="12">
        <f t="shared" si="31"/>
        <v>-9</v>
      </c>
      <c r="G89" s="12">
        <f t="shared" si="24"/>
        <v>-10</v>
      </c>
      <c r="H89" s="12">
        <f t="shared" si="25"/>
        <v>-7</v>
      </c>
      <c r="I89" s="12">
        <f t="shared" si="25"/>
        <v>-8</v>
      </c>
      <c r="J89" s="12">
        <f t="shared" si="25"/>
        <v>-5</v>
      </c>
      <c r="K89" s="12">
        <f t="shared" si="25"/>
        <v>-3</v>
      </c>
      <c r="L89" s="12">
        <f t="shared" si="25"/>
        <v>-4</v>
      </c>
      <c r="M89" s="12">
        <f t="shared" si="25"/>
        <v>-4</v>
      </c>
      <c r="N89" s="12">
        <f t="shared" si="26"/>
        <v>-9</v>
      </c>
      <c r="O89" s="12">
        <f t="shared" si="27"/>
        <v>-10</v>
      </c>
      <c r="P89" s="12">
        <f t="shared" si="28"/>
        <v>0</v>
      </c>
      <c r="Q89" s="12">
        <f t="shared" si="29"/>
        <v>-91</v>
      </c>
    </row>
    <row r="90" spans="1:17" ht="12.75">
      <c r="A90" s="14" t="s">
        <v>188</v>
      </c>
      <c r="B90" s="13">
        <f t="shared" si="30"/>
        <v>-5</v>
      </c>
      <c r="C90" s="12">
        <f t="shared" si="31"/>
        <v>-11</v>
      </c>
      <c r="D90" s="12">
        <f t="shared" si="31"/>
        <v>0</v>
      </c>
      <c r="E90" s="12">
        <f t="shared" si="31"/>
        <v>1</v>
      </c>
      <c r="F90" s="12">
        <f t="shared" si="31"/>
        <v>-8</v>
      </c>
      <c r="G90" s="12">
        <f t="shared" si="24"/>
        <v>-9</v>
      </c>
      <c r="H90" s="12">
        <f t="shared" si="25"/>
        <v>0</v>
      </c>
      <c r="I90" s="12">
        <f t="shared" si="25"/>
        <v>1</v>
      </c>
      <c r="J90" s="12">
        <f t="shared" si="25"/>
        <v>-5</v>
      </c>
      <c r="K90" s="12">
        <f t="shared" si="25"/>
        <v>-5</v>
      </c>
      <c r="L90" s="12">
        <f t="shared" si="25"/>
        <v>1</v>
      </c>
      <c r="M90" s="12">
        <f t="shared" si="25"/>
        <v>4</v>
      </c>
      <c r="N90" s="12">
        <f t="shared" si="26"/>
        <v>-6</v>
      </c>
      <c r="O90" s="12">
        <f t="shared" si="27"/>
        <v>1</v>
      </c>
      <c r="P90" s="12">
        <f t="shared" si="28"/>
        <v>0</v>
      </c>
      <c r="Q90" s="12">
        <f t="shared" si="29"/>
        <v>-41</v>
      </c>
    </row>
  </sheetData>
  <printOptions/>
  <pageMargins left="0.75" right="0.75" top="1" bottom="1" header="0.5" footer="0.5"/>
  <pageSetup fitToHeight="4" fitToWidth="2" orientation="landscape" paperSize="9" scale="69" r:id="rId4"/>
  <headerFooter alignWithMargins="0">
    <oddHeader>&amp;C&amp;14 2007 RAHBC Regatta: Sailing Results</oddHeader>
  </headerFooter>
  <rowBreaks count="2" manualBreakCount="2">
    <brk id="31" max="30" man="1"/>
    <brk id="76" max="30" man="1"/>
  </rowBreaks>
  <colBreaks count="1" manualBreakCount="1">
    <brk id="22" max="114" man="1"/>
  </colBreaks>
  <ignoredErrors>
    <ignoredError sqref="T15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6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A2" sqref="A2"/>
    </sheetView>
  </sheetViews>
  <sheetFormatPr defaultColWidth="9.00390625" defaultRowHeight="12.75"/>
  <cols>
    <col min="1" max="1" width="11.00390625" style="0" customWidth="1"/>
    <col min="2" max="11" width="20.00390625" style="0" customWidth="1"/>
    <col min="12" max="34" width="11.00390625" style="0" hidden="1" customWidth="1"/>
    <col min="35" max="16384" width="11.00390625" style="0" customWidth="1"/>
  </cols>
  <sheetData>
    <row r="1" spans="1:34" ht="12.75">
      <c r="A1" s="31" t="s">
        <v>32</v>
      </c>
      <c r="B1" s="2" t="s">
        <v>194</v>
      </c>
      <c r="C1" s="2"/>
      <c r="D1" s="2" t="s">
        <v>195</v>
      </c>
      <c r="E1" s="2"/>
      <c r="F1" s="2" t="s">
        <v>196</v>
      </c>
      <c r="G1" s="2"/>
      <c r="H1" s="2" t="s">
        <v>197</v>
      </c>
      <c r="I1" s="2"/>
      <c r="J1" s="2" t="s">
        <v>198</v>
      </c>
      <c r="K1" s="2"/>
      <c r="L1" s="2" t="s">
        <v>199</v>
      </c>
      <c r="M1" s="2"/>
      <c r="N1" s="2" t="s">
        <v>200</v>
      </c>
      <c r="O1" s="2"/>
      <c r="P1" s="2" t="s">
        <v>201</v>
      </c>
      <c r="Q1" s="2"/>
      <c r="R1" s="2" t="s">
        <v>202</v>
      </c>
      <c r="S1" s="2"/>
      <c r="T1" s="2" t="s">
        <v>203</v>
      </c>
      <c r="U1" s="2"/>
      <c r="V1" s="2" t="s">
        <v>204</v>
      </c>
      <c r="W1" s="2"/>
      <c r="X1" s="2" t="s">
        <v>205</v>
      </c>
      <c r="Y1" s="2"/>
      <c r="Z1" s="2" t="s">
        <v>206</v>
      </c>
      <c r="AA1" s="2"/>
      <c r="AB1" s="2" t="s">
        <v>207</v>
      </c>
      <c r="AC1" s="2"/>
      <c r="AD1" s="2" t="s">
        <v>208</v>
      </c>
      <c r="AE1" s="2"/>
      <c r="AF1" s="2" t="s">
        <v>192</v>
      </c>
      <c r="AG1" s="2" t="s">
        <v>193</v>
      </c>
      <c r="AH1" s="2" t="s">
        <v>190</v>
      </c>
    </row>
    <row r="2" spans="1:34" ht="12.75">
      <c r="A2" s="31"/>
      <c r="B2" s="2" t="s">
        <v>209</v>
      </c>
      <c r="C2" s="2" t="s">
        <v>210</v>
      </c>
      <c r="D2" s="2" t="s">
        <v>209</v>
      </c>
      <c r="E2" s="2" t="s">
        <v>210</v>
      </c>
      <c r="F2" s="2" t="s">
        <v>209</v>
      </c>
      <c r="G2" s="2" t="s">
        <v>210</v>
      </c>
      <c r="H2" s="2" t="s">
        <v>209</v>
      </c>
      <c r="I2" s="2" t="s">
        <v>210</v>
      </c>
      <c r="J2" s="2" t="s">
        <v>209</v>
      </c>
      <c r="K2" s="2" t="s">
        <v>210</v>
      </c>
      <c r="L2" s="2" t="s">
        <v>209</v>
      </c>
      <c r="M2" s="2" t="s">
        <v>210</v>
      </c>
      <c r="N2" s="2" t="s">
        <v>209</v>
      </c>
      <c r="O2" s="2" t="s">
        <v>210</v>
      </c>
      <c r="P2" s="2" t="s">
        <v>209</v>
      </c>
      <c r="Q2" s="2" t="s">
        <v>210</v>
      </c>
      <c r="R2" s="2" t="s">
        <v>209</v>
      </c>
      <c r="S2" s="2" t="s">
        <v>210</v>
      </c>
      <c r="T2" s="2" t="s">
        <v>209</v>
      </c>
      <c r="U2" s="2" t="s">
        <v>210</v>
      </c>
      <c r="V2" s="2" t="s">
        <v>209</v>
      </c>
      <c r="W2" s="2" t="s">
        <v>210</v>
      </c>
      <c r="X2" s="2" t="s">
        <v>209</v>
      </c>
      <c r="Y2" s="2" t="s">
        <v>210</v>
      </c>
      <c r="Z2" s="2" t="s">
        <v>209</v>
      </c>
      <c r="AA2" s="2" t="s">
        <v>210</v>
      </c>
      <c r="AB2" s="2" t="s">
        <v>209</v>
      </c>
      <c r="AC2" s="2" t="s">
        <v>210</v>
      </c>
      <c r="AD2" s="2" t="s">
        <v>209</v>
      </c>
      <c r="AE2" s="2" t="s">
        <v>210</v>
      </c>
      <c r="AF2" s="2" t="s">
        <v>209</v>
      </c>
      <c r="AG2" s="2" t="s">
        <v>209</v>
      </c>
      <c r="AH2" s="2"/>
    </row>
    <row r="3" spans="1:34" ht="12.75">
      <c r="A3" s="31" t="s">
        <v>177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75">
      <c r="A4" s="31" t="s">
        <v>178</v>
      </c>
      <c r="B4" s="3" t="s">
        <v>33</v>
      </c>
      <c r="C4" s="3" t="s">
        <v>34</v>
      </c>
      <c r="D4" s="3" t="s">
        <v>162</v>
      </c>
      <c r="E4" s="3" t="s">
        <v>49</v>
      </c>
      <c r="F4" s="3" t="s">
        <v>64</v>
      </c>
      <c r="G4" s="3" t="s">
        <v>65</v>
      </c>
      <c r="H4" s="3" t="s">
        <v>33</v>
      </c>
      <c r="I4" s="3" t="s">
        <v>34</v>
      </c>
      <c r="J4" s="3" t="s">
        <v>212</v>
      </c>
      <c r="K4" s="3" t="s">
        <v>90</v>
      </c>
      <c r="L4" s="3" t="s">
        <v>64</v>
      </c>
      <c r="M4" s="3" t="s">
        <v>65</v>
      </c>
      <c r="N4" s="3" t="s">
        <v>33</v>
      </c>
      <c r="O4" s="3" t="s">
        <v>34</v>
      </c>
      <c r="P4" s="3" t="s">
        <v>212</v>
      </c>
      <c r="Q4" s="3" t="s">
        <v>108</v>
      </c>
      <c r="R4" s="3" t="s">
        <v>64</v>
      </c>
      <c r="S4" s="3" t="s">
        <v>223</v>
      </c>
      <c r="T4" s="3" t="s">
        <v>119</v>
      </c>
      <c r="U4" s="3" t="s">
        <v>34</v>
      </c>
      <c r="V4" s="3" t="s">
        <v>126</v>
      </c>
      <c r="W4" s="3" t="s">
        <v>90</v>
      </c>
      <c r="X4" s="3" t="s">
        <v>64</v>
      </c>
      <c r="Y4" s="3" t="s">
        <v>65</v>
      </c>
      <c r="Z4" s="3" t="s">
        <v>4</v>
      </c>
      <c r="AA4" s="3" t="s">
        <v>34</v>
      </c>
      <c r="AB4" s="3" t="s">
        <v>212</v>
      </c>
      <c r="AC4" s="3" t="s">
        <v>108</v>
      </c>
      <c r="AD4" s="3" t="s">
        <v>64</v>
      </c>
      <c r="AE4" s="3" t="s">
        <v>149</v>
      </c>
      <c r="AF4" s="3" t="s">
        <v>223</v>
      </c>
      <c r="AG4" s="3" t="s">
        <v>158</v>
      </c>
      <c r="AH4" s="2">
        <v>0</v>
      </c>
    </row>
    <row r="5" spans="1:34" ht="12.75">
      <c r="A5" s="31" t="s">
        <v>179</v>
      </c>
      <c r="B5" s="3" t="s">
        <v>35</v>
      </c>
      <c r="C5" s="3" t="s">
        <v>36</v>
      </c>
      <c r="D5" s="3" t="s">
        <v>211</v>
      </c>
      <c r="E5" s="3" t="s">
        <v>50</v>
      </c>
      <c r="F5" s="3" t="s">
        <v>66</v>
      </c>
      <c r="G5" s="3" t="s">
        <v>67</v>
      </c>
      <c r="H5" s="3" t="s">
        <v>35</v>
      </c>
      <c r="I5" s="3" t="s">
        <v>36</v>
      </c>
      <c r="J5" s="3" t="s">
        <v>0</v>
      </c>
      <c r="K5" s="3" t="s">
        <v>88</v>
      </c>
      <c r="L5" s="3" t="s">
        <v>93</v>
      </c>
      <c r="M5" s="3" t="s">
        <v>94</v>
      </c>
      <c r="N5" s="3" t="s">
        <v>35</v>
      </c>
      <c r="O5" s="3" t="s">
        <v>36</v>
      </c>
      <c r="P5" s="3" t="s">
        <v>109</v>
      </c>
      <c r="Q5" s="3" t="s">
        <v>88</v>
      </c>
      <c r="R5" s="3" t="s">
        <v>93</v>
      </c>
      <c r="S5" s="3" t="s">
        <v>94</v>
      </c>
      <c r="T5" s="3" t="s">
        <v>35</v>
      </c>
      <c r="U5" s="3" t="s">
        <v>36</v>
      </c>
      <c r="V5" s="3" t="s">
        <v>127</v>
      </c>
      <c r="W5" s="3" t="s">
        <v>128</v>
      </c>
      <c r="X5" s="3" t="s">
        <v>135</v>
      </c>
      <c r="Y5" s="3" t="s">
        <v>136</v>
      </c>
      <c r="Z5" s="3" t="s">
        <v>35</v>
      </c>
      <c r="AA5" s="3" t="s">
        <v>36</v>
      </c>
      <c r="AB5" s="3" t="s">
        <v>127</v>
      </c>
      <c r="AC5" s="3" t="s">
        <v>146</v>
      </c>
      <c r="AD5" s="3" t="s">
        <v>135</v>
      </c>
      <c r="AE5" s="3" t="s">
        <v>136</v>
      </c>
      <c r="AF5" s="3" t="s">
        <v>35</v>
      </c>
      <c r="AG5" s="3" t="s">
        <v>211</v>
      </c>
      <c r="AH5" s="2">
        <v>0</v>
      </c>
    </row>
    <row r="6" spans="1:34" ht="12.75">
      <c r="A6" s="31" t="s">
        <v>180</v>
      </c>
      <c r="B6" s="3" t="s">
        <v>5</v>
      </c>
      <c r="C6" s="3" t="s">
        <v>6</v>
      </c>
      <c r="D6" s="3" t="s">
        <v>51</v>
      </c>
      <c r="E6" s="3" t="s">
        <v>52</v>
      </c>
      <c r="F6" s="3" t="s">
        <v>68</v>
      </c>
      <c r="G6" s="3" t="s">
        <v>69</v>
      </c>
      <c r="H6" s="3" t="s">
        <v>6</v>
      </c>
      <c r="I6" s="3" t="s">
        <v>5</v>
      </c>
      <c r="J6" s="3" t="s">
        <v>51</v>
      </c>
      <c r="K6" s="3" t="s">
        <v>89</v>
      </c>
      <c r="L6" s="3" t="s">
        <v>68</v>
      </c>
      <c r="M6" s="3" t="s">
        <v>69</v>
      </c>
      <c r="N6" s="3" t="s">
        <v>6</v>
      </c>
      <c r="O6" s="3" t="s">
        <v>5</v>
      </c>
      <c r="P6" s="3" t="s">
        <v>51</v>
      </c>
      <c r="Q6" s="3" t="s">
        <v>52</v>
      </c>
      <c r="R6" s="3" t="s">
        <v>68</v>
      </c>
      <c r="S6" s="3" t="s">
        <v>69</v>
      </c>
      <c r="T6" s="3" t="s">
        <v>120</v>
      </c>
      <c r="U6" s="3" t="s">
        <v>5</v>
      </c>
      <c r="V6" s="3" t="s">
        <v>51</v>
      </c>
      <c r="W6" s="3" t="s">
        <v>213</v>
      </c>
      <c r="X6" s="3" t="s">
        <v>221</v>
      </c>
      <c r="Y6" s="3" t="s">
        <v>52</v>
      </c>
      <c r="Z6" s="3" t="s">
        <v>68</v>
      </c>
      <c r="AA6" s="3" t="s">
        <v>142</v>
      </c>
      <c r="AB6" s="3" t="s">
        <v>5</v>
      </c>
      <c r="AC6" s="3" t="s">
        <v>6</v>
      </c>
      <c r="AD6" s="3" t="s">
        <v>221</v>
      </c>
      <c r="AE6" s="3" t="s">
        <v>150</v>
      </c>
      <c r="AF6" s="3" t="s">
        <v>154</v>
      </c>
      <c r="AG6" s="3" t="s">
        <v>213</v>
      </c>
      <c r="AH6" s="2">
        <v>0</v>
      </c>
    </row>
    <row r="7" spans="1:34" ht="12.75">
      <c r="A7" s="31" t="s">
        <v>181</v>
      </c>
      <c r="B7" s="3" t="s">
        <v>37</v>
      </c>
      <c r="C7" s="3" t="s">
        <v>38</v>
      </c>
      <c r="D7" s="3" t="s">
        <v>53</v>
      </c>
      <c r="E7" s="3" t="s">
        <v>15</v>
      </c>
      <c r="F7" s="3" t="s">
        <v>222</v>
      </c>
      <c r="G7" s="3" t="s">
        <v>62</v>
      </c>
      <c r="H7" s="3" t="s">
        <v>37</v>
      </c>
      <c r="I7" s="3" t="s">
        <v>38</v>
      </c>
      <c r="J7" s="3" t="s">
        <v>53</v>
      </c>
      <c r="K7" s="3" t="s">
        <v>15</v>
      </c>
      <c r="L7" s="3" t="s">
        <v>95</v>
      </c>
      <c r="M7" s="3" t="s">
        <v>62</v>
      </c>
      <c r="N7" s="3" t="s">
        <v>37</v>
      </c>
      <c r="O7" s="3" t="s">
        <v>38</v>
      </c>
      <c r="P7" s="3" t="s">
        <v>106</v>
      </c>
      <c r="Q7" s="3" t="s">
        <v>15</v>
      </c>
      <c r="R7" s="3" t="s">
        <v>115</v>
      </c>
      <c r="S7" s="3" t="s">
        <v>116</v>
      </c>
      <c r="T7" s="3" t="s">
        <v>37</v>
      </c>
      <c r="U7" s="3" t="s">
        <v>8</v>
      </c>
      <c r="V7" s="3" t="s">
        <v>129</v>
      </c>
      <c r="W7" s="3" t="s">
        <v>130</v>
      </c>
      <c r="X7" s="3" t="s">
        <v>137</v>
      </c>
      <c r="Y7" s="3" t="s">
        <v>138</v>
      </c>
      <c r="Z7" s="3" t="s">
        <v>37</v>
      </c>
      <c r="AA7" s="3" t="s">
        <v>8</v>
      </c>
      <c r="AB7" s="3" t="s">
        <v>214</v>
      </c>
      <c r="AC7" s="3" t="s">
        <v>15</v>
      </c>
      <c r="AD7" s="3" t="s">
        <v>151</v>
      </c>
      <c r="AE7" s="3" t="s">
        <v>152</v>
      </c>
      <c r="AF7" s="3" t="s">
        <v>222</v>
      </c>
      <c r="AG7" s="3" t="s">
        <v>214</v>
      </c>
      <c r="AH7" s="2">
        <v>0</v>
      </c>
    </row>
    <row r="8" spans="1:34" ht="12.75">
      <c r="A8" s="31" t="s">
        <v>182</v>
      </c>
      <c r="B8" s="3" t="s">
        <v>220</v>
      </c>
      <c r="C8" s="3" t="s">
        <v>9</v>
      </c>
      <c r="D8" s="3" t="s">
        <v>215</v>
      </c>
      <c r="E8" s="3" t="s">
        <v>16</v>
      </c>
      <c r="F8" s="4" t="s">
        <v>171</v>
      </c>
      <c r="G8" s="4" t="s">
        <v>172</v>
      </c>
      <c r="H8" s="3" t="s">
        <v>75</v>
      </c>
      <c r="I8" s="3" t="s">
        <v>76</v>
      </c>
      <c r="J8" s="3" t="s">
        <v>215</v>
      </c>
      <c r="K8" s="3" t="s">
        <v>16</v>
      </c>
      <c r="L8" s="3" t="s">
        <v>220</v>
      </c>
      <c r="M8" s="3" t="s">
        <v>9</v>
      </c>
      <c r="N8" s="3" t="s">
        <v>75</v>
      </c>
      <c r="O8" s="3" t="s">
        <v>76</v>
      </c>
      <c r="P8" s="3" t="s">
        <v>215</v>
      </c>
      <c r="Q8" s="3" t="s">
        <v>16</v>
      </c>
      <c r="R8" s="3" t="s">
        <v>220</v>
      </c>
      <c r="S8" s="3" t="s">
        <v>9</v>
      </c>
      <c r="T8" s="3" t="s">
        <v>75</v>
      </c>
      <c r="U8" s="3" t="s">
        <v>121</v>
      </c>
      <c r="V8" s="3" t="s">
        <v>215</v>
      </c>
      <c r="W8" s="3" t="s">
        <v>16</v>
      </c>
      <c r="X8" s="3" t="s">
        <v>220</v>
      </c>
      <c r="Y8" s="3" t="s">
        <v>9</v>
      </c>
      <c r="Z8" s="3" t="s">
        <v>75</v>
      </c>
      <c r="AA8" s="3" t="s">
        <v>121</v>
      </c>
      <c r="AB8" s="3" t="s">
        <v>147</v>
      </c>
      <c r="AC8" s="3" t="s">
        <v>16</v>
      </c>
      <c r="AD8" s="3" t="s">
        <v>220</v>
      </c>
      <c r="AE8" s="3" t="s">
        <v>153</v>
      </c>
      <c r="AF8" s="3" t="s">
        <v>220</v>
      </c>
      <c r="AG8" s="3" t="s">
        <v>215</v>
      </c>
      <c r="AH8" s="2">
        <v>0</v>
      </c>
    </row>
    <row r="9" spans="1:34" ht="12.75">
      <c r="A9" s="31" t="s">
        <v>183</v>
      </c>
      <c r="B9" s="3" t="s">
        <v>14</v>
      </c>
      <c r="C9" s="3" t="s">
        <v>39</v>
      </c>
      <c r="D9" s="3" t="s">
        <v>54</v>
      </c>
      <c r="E9" s="3" t="s">
        <v>211</v>
      </c>
      <c r="F9" s="3" t="s">
        <v>70</v>
      </c>
      <c r="G9" s="3" t="s">
        <v>72</v>
      </c>
      <c r="H9" s="3" t="s">
        <v>14</v>
      </c>
      <c r="I9" s="3" t="s">
        <v>39</v>
      </c>
      <c r="J9" s="3" t="s">
        <v>54</v>
      </c>
      <c r="K9" s="3" t="s">
        <v>91</v>
      </c>
      <c r="L9" s="3" t="s">
        <v>96</v>
      </c>
      <c r="M9" s="3" t="s">
        <v>72</v>
      </c>
      <c r="N9" s="3" t="s">
        <v>14</v>
      </c>
      <c r="O9" s="3" t="s">
        <v>102</v>
      </c>
      <c r="P9" s="3" t="s">
        <v>105</v>
      </c>
      <c r="Q9" s="3" t="s">
        <v>91</v>
      </c>
      <c r="R9" s="3" t="s">
        <v>117</v>
      </c>
      <c r="S9" s="3" t="s">
        <v>72</v>
      </c>
      <c r="T9" s="3" t="s">
        <v>14</v>
      </c>
      <c r="U9" s="3" t="s">
        <v>122</v>
      </c>
      <c r="V9" s="3" t="s">
        <v>105</v>
      </c>
      <c r="W9" s="3" t="s">
        <v>131</v>
      </c>
      <c r="X9" s="3" t="s">
        <v>224</v>
      </c>
      <c r="Y9" s="3" t="s">
        <v>72</v>
      </c>
      <c r="Z9" s="3" t="s">
        <v>14</v>
      </c>
      <c r="AA9" s="3" t="s">
        <v>122</v>
      </c>
      <c r="AB9" s="3" t="s">
        <v>131</v>
      </c>
      <c r="AC9" s="3" t="s">
        <v>105</v>
      </c>
      <c r="AD9" s="3" t="s">
        <v>117</v>
      </c>
      <c r="AE9" s="3" t="s">
        <v>18</v>
      </c>
      <c r="AF9" s="3" t="s">
        <v>155</v>
      </c>
      <c r="AG9" s="3" t="s">
        <v>216</v>
      </c>
      <c r="AH9" s="2">
        <v>0</v>
      </c>
    </row>
    <row r="10" spans="1:34" ht="12.75">
      <c r="A10" s="31" t="s">
        <v>184</v>
      </c>
      <c r="B10" s="3" t="s">
        <v>40</v>
      </c>
      <c r="C10" s="3" t="s">
        <v>41</v>
      </c>
      <c r="D10" s="3" t="s">
        <v>217</v>
      </c>
      <c r="E10" s="3" t="s">
        <v>17</v>
      </c>
      <c r="F10" s="3" t="s">
        <v>73</v>
      </c>
      <c r="G10" s="3" t="s">
        <v>211</v>
      </c>
      <c r="H10" s="3" t="s">
        <v>40</v>
      </c>
      <c r="I10" s="3" t="s">
        <v>78</v>
      </c>
      <c r="J10" s="3" t="s">
        <v>217</v>
      </c>
      <c r="K10" s="3" t="s">
        <v>17</v>
      </c>
      <c r="L10" s="3" t="s">
        <v>73</v>
      </c>
      <c r="M10" s="3" t="s">
        <v>139</v>
      </c>
      <c r="N10" s="3" t="s">
        <v>40</v>
      </c>
      <c r="O10" s="3" t="s">
        <v>101</v>
      </c>
      <c r="P10" s="3" t="s">
        <v>217</v>
      </c>
      <c r="Q10" s="3" t="s">
        <v>17</v>
      </c>
      <c r="R10" s="3" t="s">
        <v>73</v>
      </c>
      <c r="S10" s="3" t="s">
        <v>111</v>
      </c>
      <c r="T10" s="3" t="s">
        <v>123</v>
      </c>
      <c r="U10" s="3" t="s">
        <v>211</v>
      </c>
      <c r="V10" s="3" t="s">
        <v>217</v>
      </c>
      <c r="W10" s="3" t="s">
        <v>17</v>
      </c>
      <c r="X10" s="3" t="s">
        <v>73</v>
      </c>
      <c r="Y10" s="3" t="s">
        <v>139</v>
      </c>
      <c r="Z10" s="3" t="s">
        <v>40</v>
      </c>
      <c r="AA10" s="3" t="s">
        <v>77</v>
      </c>
      <c r="AB10" s="3" t="s">
        <v>217</v>
      </c>
      <c r="AC10" s="3" t="s">
        <v>148</v>
      </c>
      <c r="AD10" s="5" t="s">
        <v>123</v>
      </c>
      <c r="AE10" s="3" t="s">
        <v>73</v>
      </c>
      <c r="AF10" s="3" t="s">
        <v>61</v>
      </c>
      <c r="AG10" s="3" t="s">
        <v>217</v>
      </c>
      <c r="AH10" s="2">
        <v>2</v>
      </c>
    </row>
    <row r="11" spans="1:34" ht="12.75">
      <c r="A11" s="31" t="s">
        <v>185</v>
      </c>
      <c r="B11" s="3" t="s">
        <v>74</v>
      </c>
      <c r="C11" s="3" t="s">
        <v>47</v>
      </c>
      <c r="D11" s="3" t="s">
        <v>218</v>
      </c>
      <c r="E11" s="3" t="s">
        <v>55</v>
      </c>
      <c r="F11" s="5" t="s">
        <v>74</v>
      </c>
      <c r="G11" s="3" t="s">
        <v>97</v>
      </c>
      <c r="H11" s="3" t="s">
        <v>79</v>
      </c>
      <c r="I11" s="3" t="s">
        <v>80</v>
      </c>
      <c r="J11" s="3" t="s">
        <v>218</v>
      </c>
      <c r="K11" s="3" t="s">
        <v>11</v>
      </c>
      <c r="L11" s="3" t="s">
        <v>74</v>
      </c>
      <c r="M11" s="3" t="s">
        <v>97</v>
      </c>
      <c r="N11" s="3" t="s">
        <v>79</v>
      </c>
      <c r="O11" s="3" t="s">
        <v>80</v>
      </c>
      <c r="P11" s="3" t="s">
        <v>103</v>
      </c>
      <c r="Q11" s="3" t="s">
        <v>104</v>
      </c>
      <c r="R11" s="3" t="s">
        <v>118</v>
      </c>
      <c r="S11" s="3" t="s">
        <v>2</v>
      </c>
      <c r="T11" s="3" t="s">
        <v>124</v>
      </c>
      <c r="U11" s="3" t="s">
        <v>80</v>
      </c>
      <c r="V11" s="3" t="s">
        <v>47</v>
      </c>
      <c r="W11" s="3" t="s">
        <v>132</v>
      </c>
      <c r="X11" s="3" t="s">
        <v>140</v>
      </c>
      <c r="Y11" s="3" t="s">
        <v>222</v>
      </c>
      <c r="Z11" s="3" t="s">
        <v>144</v>
      </c>
      <c r="AA11" s="3" t="s">
        <v>74</v>
      </c>
      <c r="AB11" s="3" t="s">
        <v>218</v>
      </c>
      <c r="AC11" s="3" t="s">
        <v>123</v>
      </c>
      <c r="AD11" s="3" t="s">
        <v>118</v>
      </c>
      <c r="AE11" s="3" t="s">
        <v>222</v>
      </c>
      <c r="AF11" s="3" t="s">
        <v>2</v>
      </c>
      <c r="AG11" s="3" t="s">
        <v>160</v>
      </c>
      <c r="AH11" s="2">
        <v>2</v>
      </c>
    </row>
    <row r="12" spans="1:34" ht="12.75">
      <c r="A12" s="31" t="s">
        <v>186</v>
      </c>
      <c r="B12" s="3" t="s">
        <v>43</v>
      </c>
      <c r="C12" s="3" t="s">
        <v>12</v>
      </c>
      <c r="D12" s="3" t="s">
        <v>56</v>
      </c>
      <c r="E12" s="3" t="s">
        <v>19</v>
      </c>
      <c r="F12" s="3" t="s">
        <v>174</v>
      </c>
      <c r="G12" s="3" t="s">
        <v>63</v>
      </c>
      <c r="H12" s="3" t="s">
        <v>82</v>
      </c>
      <c r="I12" s="3" t="s">
        <v>83</v>
      </c>
      <c r="J12" s="3" t="s">
        <v>92</v>
      </c>
      <c r="K12" s="3" t="s">
        <v>175</v>
      </c>
      <c r="L12" s="3" t="s">
        <v>98</v>
      </c>
      <c r="M12" s="3" t="s">
        <v>99</v>
      </c>
      <c r="N12" s="3" t="s">
        <v>7</v>
      </c>
      <c r="O12" s="3" t="s">
        <v>12</v>
      </c>
      <c r="P12" s="3" t="s">
        <v>81</v>
      </c>
      <c r="Q12" s="3" t="s">
        <v>83</v>
      </c>
      <c r="R12" s="3" t="s">
        <v>2</v>
      </c>
      <c r="S12" s="3" t="s">
        <v>114</v>
      </c>
      <c r="T12" s="3" t="s">
        <v>125</v>
      </c>
      <c r="U12" s="3" t="s">
        <v>12</v>
      </c>
      <c r="V12" s="3" t="s">
        <v>133</v>
      </c>
      <c r="W12" s="3" t="s">
        <v>63</v>
      </c>
      <c r="X12" s="3" t="s">
        <v>81</v>
      </c>
      <c r="Y12" s="3" t="s">
        <v>83</v>
      </c>
      <c r="Z12" s="3" t="s">
        <v>1</v>
      </c>
      <c r="AA12" s="3" t="s">
        <v>143</v>
      </c>
      <c r="AB12" s="3" t="s">
        <v>2</v>
      </c>
      <c r="AC12" s="3" t="s">
        <v>19</v>
      </c>
      <c r="AD12" s="3" t="s">
        <v>81</v>
      </c>
      <c r="AE12" s="3" t="s">
        <v>83</v>
      </c>
      <c r="AF12" s="3" t="s">
        <v>156</v>
      </c>
      <c r="AG12" s="3" t="s">
        <v>125</v>
      </c>
      <c r="AH12" s="2">
        <v>0</v>
      </c>
    </row>
    <row r="13" spans="1:34" ht="12.75">
      <c r="A13" s="31" t="s">
        <v>187</v>
      </c>
      <c r="B13" s="3" t="s">
        <v>44</v>
      </c>
      <c r="C13" s="3" t="s">
        <v>45</v>
      </c>
      <c r="D13" s="3" t="s">
        <v>20</v>
      </c>
      <c r="E13" s="3" t="s">
        <v>21</v>
      </c>
      <c r="F13" s="3" t="s">
        <v>57</v>
      </c>
      <c r="G13" s="3" t="s">
        <v>58</v>
      </c>
      <c r="H13" s="3" t="s">
        <v>44</v>
      </c>
      <c r="I13" s="3" t="s">
        <v>45</v>
      </c>
      <c r="J13" s="3" t="s">
        <v>20</v>
      </c>
      <c r="K13" s="3" t="s">
        <v>87</v>
      </c>
      <c r="L13" s="3" t="s">
        <v>57</v>
      </c>
      <c r="M13" s="3" t="s">
        <v>58</v>
      </c>
      <c r="N13" s="3" t="s">
        <v>44</v>
      </c>
      <c r="O13" s="3" t="s">
        <v>45</v>
      </c>
      <c r="P13" s="3" t="s">
        <v>20</v>
      </c>
      <c r="Q13" s="3" t="s">
        <v>87</v>
      </c>
      <c r="R13" s="3" t="s">
        <v>112</v>
      </c>
      <c r="S13" s="3" t="s">
        <v>113</v>
      </c>
      <c r="T13" s="3" t="s">
        <v>3</v>
      </c>
      <c r="U13" s="3" t="s">
        <v>13</v>
      </c>
      <c r="V13" s="3" t="s">
        <v>20</v>
      </c>
      <c r="W13" s="3" t="s">
        <v>87</v>
      </c>
      <c r="X13" s="3" t="s">
        <v>57</v>
      </c>
      <c r="Y13" s="3" t="s">
        <v>141</v>
      </c>
      <c r="Z13" s="3" t="s">
        <v>3</v>
      </c>
      <c r="AA13" s="3" t="s">
        <v>13</v>
      </c>
      <c r="AB13" s="3" t="s">
        <v>20</v>
      </c>
      <c r="AC13" s="3" t="s">
        <v>21</v>
      </c>
      <c r="AD13" s="3" t="s">
        <v>57</v>
      </c>
      <c r="AE13" s="3" t="s">
        <v>141</v>
      </c>
      <c r="AF13" s="3" t="s">
        <v>44</v>
      </c>
      <c r="AG13" s="3" t="s">
        <v>161</v>
      </c>
      <c r="AH13" s="2">
        <v>0</v>
      </c>
    </row>
    <row r="14" spans="1:34" ht="12.75">
      <c r="A14" s="31" t="s">
        <v>188</v>
      </c>
      <c r="B14" s="3" t="s">
        <v>46</v>
      </c>
      <c r="C14" s="3" t="s">
        <v>42</v>
      </c>
      <c r="D14" s="3" t="s">
        <v>22</v>
      </c>
      <c r="E14" s="3" t="s">
        <v>23</v>
      </c>
      <c r="F14" s="3" t="s">
        <v>59</v>
      </c>
      <c r="G14" s="3" t="s">
        <v>60</v>
      </c>
      <c r="H14" s="3" t="s">
        <v>84</v>
      </c>
      <c r="I14" s="3" t="s">
        <v>85</v>
      </c>
      <c r="J14" s="3" t="s">
        <v>10</v>
      </c>
      <c r="K14" s="3" t="s">
        <v>219</v>
      </c>
      <c r="L14" s="3" t="s">
        <v>22</v>
      </c>
      <c r="M14" s="3" t="s">
        <v>23</v>
      </c>
      <c r="N14" s="3" t="s">
        <v>59</v>
      </c>
      <c r="O14" s="3" t="s">
        <v>60</v>
      </c>
      <c r="P14" s="3" t="s">
        <v>107</v>
      </c>
      <c r="Q14" s="3" t="s">
        <v>85</v>
      </c>
      <c r="R14" s="3" t="s">
        <v>10</v>
      </c>
      <c r="S14" s="3" t="s">
        <v>102</v>
      </c>
      <c r="T14" s="5" t="s">
        <v>107</v>
      </c>
      <c r="U14" s="5" t="s">
        <v>85</v>
      </c>
      <c r="V14" s="3" t="s">
        <v>59</v>
      </c>
      <c r="W14" s="3" t="s">
        <v>23</v>
      </c>
      <c r="X14" s="5" t="s">
        <v>59</v>
      </c>
      <c r="Y14" s="5" t="s">
        <v>23</v>
      </c>
      <c r="Z14" s="3" t="s">
        <v>107</v>
      </c>
      <c r="AA14" s="3" t="s">
        <v>85</v>
      </c>
      <c r="AB14" s="5" t="s">
        <v>59</v>
      </c>
      <c r="AC14" s="5" t="s">
        <v>23</v>
      </c>
      <c r="AD14" s="5" t="s">
        <v>107</v>
      </c>
      <c r="AE14" s="5" t="s">
        <v>85</v>
      </c>
      <c r="AF14" s="3" t="s">
        <v>176</v>
      </c>
      <c r="AG14" s="3" t="s">
        <v>159</v>
      </c>
      <c r="AH14" s="2">
        <v>16</v>
      </c>
    </row>
    <row r="15" spans="1:34" ht="12.75">
      <c r="A15" s="31" t="s">
        <v>189</v>
      </c>
      <c r="B15" s="3" t="s">
        <v>48</v>
      </c>
      <c r="C15" s="3" t="s">
        <v>163</v>
      </c>
      <c r="D15" s="3" t="s">
        <v>157</v>
      </c>
      <c r="E15" s="3" t="s">
        <v>134</v>
      </c>
      <c r="F15" s="3" t="s">
        <v>164</v>
      </c>
      <c r="G15" s="3" t="s">
        <v>18</v>
      </c>
      <c r="H15" s="3" t="s">
        <v>165</v>
      </c>
      <c r="I15" s="3" t="s">
        <v>166</v>
      </c>
      <c r="J15" s="3" t="s">
        <v>167</v>
      </c>
      <c r="K15" s="3" t="s">
        <v>86</v>
      </c>
      <c r="L15" s="3" t="s">
        <v>157</v>
      </c>
      <c r="M15" s="3" t="s">
        <v>168</v>
      </c>
      <c r="N15" s="3" t="s">
        <v>134</v>
      </c>
      <c r="O15" s="3" t="s">
        <v>100</v>
      </c>
      <c r="P15" s="3" t="s">
        <v>168</v>
      </c>
      <c r="Q15" s="3" t="s">
        <v>169</v>
      </c>
      <c r="R15" s="3" t="s">
        <v>165</v>
      </c>
      <c r="S15" s="3" t="s">
        <v>170</v>
      </c>
      <c r="T15" s="3" t="s">
        <v>157</v>
      </c>
      <c r="U15" s="5" t="s">
        <v>168</v>
      </c>
      <c r="V15" s="3" t="s">
        <v>134</v>
      </c>
      <c r="W15" s="3" t="s">
        <v>86</v>
      </c>
      <c r="X15" s="3" t="s">
        <v>48</v>
      </c>
      <c r="Y15" s="3"/>
      <c r="Z15" s="3" t="s">
        <v>145</v>
      </c>
      <c r="AA15" s="3" t="s">
        <v>169</v>
      </c>
      <c r="AB15" s="3" t="s">
        <v>18</v>
      </c>
      <c r="AC15" s="3" t="s">
        <v>166</v>
      </c>
      <c r="AD15" s="3" t="s">
        <v>157</v>
      </c>
      <c r="AE15" s="3" t="s">
        <v>134</v>
      </c>
      <c r="AF15" s="3" t="s">
        <v>157</v>
      </c>
      <c r="AG15" s="3" t="s">
        <v>110</v>
      </c>
      <c r="AH15" s="2">
        <v>2</v>
      </c>
    </row>
    <row r="16" spans="6:10" ht="12.75">
      <c r="F16" s="30" t="s">
        <v>173</v>
      </c>
      <c r="G16" s="30"/>
      <c r="H16" s="30"/>
      <c r="I16" s="30"/>
      <c r="J16" s="30"/>
    </row>
    <row r="18" spans="1:11" ht="12.75">
      <c r="A18" s="31" t="s">
        <v>32</v>
      </c>
      <c r="B18" s="2" t="s">
        <v>199</v>
      </c>
      <c r="C18" s="2"/>
      <c r="D18" s="2" t="s">
        <v>200</v>
      </c>
      <c r="E18" s="2"/>
      <c r="F18" s="2" t="s">
        <v>201</v>
      </c>
      <c r="G18" s="2"/>
      <c r="H18" s="2" t="s">
        <v>202</v>
      </c>
      <c r="I18" s="2"/>
      <c r="J18" s="2" t="s">
        <v>203</v>
      </c>
      <c r="K18" s="2"/>
    </row>
    <row r="19" spans="1:11" ht="12.75">
      <c r="A19" s="31"/>
      <c r="B19" s="2" t="s">
        <v>209</v>
      </c>
      <c r="C19" s="2" t="s">
        <v>210</v>
      </c>
      <c r="D19" s="2" t="s">
        <v>209</v>
      </c>
      <c r="E19" s="2" t="s">
        <v>210</v>
      </c>
      <c r="F19" s="2" t="s">
        <v>209</v>
      </c>
      <c r="G19" s="2" t="s">
        <v>210</v>
      </c>
      <c r="H19" s="2" t="s">
        <v>209</v>
      </c>
      <c r="I19" s="2" t="s">
        <v>210</v>
      </c>
      <c r="J19" s="2" t="s">
        <v>209</v>
      </c>
      <c r="K19" s="2" t="s">
        <v>210</v>
      </c>
    </row>
    <row r="20" spans="1:11" ht="12.75">
      <c r="A20" s="31" t="s">
        <v>177</v>
      </c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31" t="s">
        <v>178</v>
      </c>
      <c r="B21" s="3" t="s">
        <v>64</v>
      </c>
      <c r="C21" s="3" t="s">
        <v>65</v>
      </c>
      <c r="D21" s="3" t="s">
        <v>33</v>
      </c>
      <c r="E21" s="3" t="s">
        <v>34</v>
      </c>
      <c r="F21" s="3" t="s">
        <v>212</v>
      </c>
      <c r="G21" s="3" t="s">
        <v>108</v>
      </c>
      <c r="H21" s="3" t="s">
        <v>64</v>
      </c>
      <c r="I21" s="3" t="s">
        <v>223</v>
      </c>
      <c r="J21" s="3" t="s">
        <v>119</v>
      </c>
      <c r="K21" s="3" t="s">
        <v>34</v>
      </c>
    </row>
    <row r="22" spans="1:11" ht="12.75">
      <c r="A22" s="31" t="s">
        <v>179</v>
      </c>
      <c r="B22" s="3" t="s">
        <v>93</v>
      </c>
      <c r="C22" s="3" t="s">
        <v>94</v>
      </c>
      <c r="D22" s="3" t="s">
        <v>35</v>
      </c>
      <c r="E22" s="3" t="s">
        <v>36</v>
      </c>
      <c r="F22" s="3" t="s">
        <v>109</v>
      </c>
      <c r="G22" s="3" t="s">
        <v>88</v>
      </c>
      <c r="H22" s="3" t="s">
        <v>93</v>
      </c>
      <c r="I22" s="3" t="s">
        <v>94</v>
      </c>
      <c r="J22" s="3" t="s">
        <v>35</v>
      </c>
      <c r="K22" s="3" t="s">
        <v>36</v>
      </c>
    </row>
    <row r="23" spans="1:11" ht="12.75">
      <c r="A23" s="31" t="s">
        <v>180</v>
      </c>
      <c r="B23" s="3" t="s">
        <v>68</v>
      </c>
      <c r="C23" s="3" t="s">
        <v>69</v>
      </c>
      <c r="D23" s="3" t="s">
        <v>6</v>
      </c>
      <c r="E23" s="3" t="s">
        <v>5</v>
      </c>
      <c r="F23" s="3" t="s">
        <v>51</v>
      </c>
      <c r="G23" s="3" t="s">
        <v>52</v>
      </c>
      <c r="H23" s="3" t="s">
        <v>68</v>
      </c>
      <c r="I23" s="3" t="s">
        <v>69</v>
      </c>
      <c r="J23" s="3" t="s">
        <v>120</v>
      </c>
      <c r="K23" s="3" t="s">
        <v>5</v>
      </c>
    </row>
    <row r="24" spans="1:11" ht="12.75">
      <c r="A24" s="31" t="s">
        <v>181</v>
      </c>
      <c r="B24" s="3" t="s">
        <v>95</v>
      </c>
      <c r="C24" s="3" t="s">
        <v>62</v>
      </c>
      <c r="D24" s="3" t="s">
        <v>37</v>
      </c>
      <c r="E24" s="3" t="s">
        <v>38</v>
      </c>
      <c r="F24" s="3" t="s">
        <v>106</v>
      </c>
      <c r="G24" s="3" t="s">
        <v>15</v>
      </c>
      <c r="H24" s="3" t="s">
        <v>115</v>
      </c>
      <c r="I24" s="3" t="s">
        <v>116</v>
      </c>
      <c r="J24" s="3" t="s">
        <v>37</v>
      </c>
      <c r="K24" s="3" t="s">
        <v>8</v>
      </c>
    </row>
    <row r="25" spans="1:11" ht="12.75">
      <c r="A25" s="31" t="s">
        <v>182</v>
      </c>
      <c r="B25" s="3" t="s">
        <v>220</v>
      </c>
      <c r="C25" s="3" t="s">
        <v>9</v>
      </c>
      <c r="D25" s="3" t="s">
        <v>75</v>
      </c>
      <c r="E25" s="3" t="s">
        <v>76</v>
      </c>
      <c r="F25" s="3" t="s">
        <v>215</v>
      </c>
      <c r="G25" s="3" t="s">
        <v>16</v>
      </c>
      <c r="H25" s="3" t="s">
        <v>220</v>
      </c>
      <c r="I25" s="3" t="s">
        <v>9</v>
      </c>
      <c r="J25" s="3" t="s">
        <v>75</v>
      </c>
      <c r="K25" s="3" t="s">
        <v>121</v>
      </c>
    </row>
    <row r="26" spans="1:11" ht="12.75">
      <c r="A26" s="31" t="s">
        <v>183</v>
      </c>
      <c r="B26" s="3" t="s">
        <v>96</v>
      </c>
      <c r="C26" s="3" t="s">
        <v>72</v>
      </c>
      <c r="D26" s="3" t="s">
        <v>14</v>
      </c>
      <c r="E26" s="3" t="s">
        <v>102</v>
      </c>
      <c r="F26" s="3" t="s">
        <v>105</v>
      </c>
      <c r="G26" s="3" t="s">
        <v>91</v>
      </c>
      <c r="H26" s="3" t="s">
        <v>117</v>
      </c>
      <c r="I26" s="3" t="s">
        <v>72</v>
      </c>
      <c r="J26" s="3" t="s">
        <v>14</v>
      </c>
      <c r="K26" s="3" t="s">
        <v>122</v>
      </c>
    </row>
    <row r="27" spans="1:11" ht="12.75">
      <c r="A27" s="31" t="s">
        <v>184</v>
      </c>
      <c r="B27" s="3" t="s">
        <v>73</v>
      </c>
      <c r="C27" s="3" t="s">
        <v>139</v>
      </c>
      <c r="D27" s="3" t="s">
        <v>40</v>
      </c>
      <c r="E27" s="3" t="s">
        <v>101</v>
      </c>
      <c r="F27" s="3" t="s">
        <v>217</v>
      </c>
      <c r="G27" s="3" t="s">
        <v>17</v>
      </c>
      <c r="H27" s="3" t="s">
        <v>73</v>
      </c>
      <c r="I27" s="3" t="s">
        <v>111</v>
      </c>
      <c r="J27" s="3" t="s">
        <v>123</v>
      </c>
      <c r="K27" s="3" t="s">
        <v>211</v>
      </c>
    </row>
    <row r="28" spans="1:11" ht="12.75">
      <c r="A28" s="31" t="s">
        <v>185</v>
      </c>
      <c r="B28" s="3" t="s">
        <v>74</v>
      </c>
      <c r="C28" s="3" t="s">
        <v>97</v>
      </c>
      <c r="D28" s="3" t="s">
        <v>79</v>
      </c>
      <c r="E28" s="3" t="s">
        <v>80</v>
      </c>
      <c r="F28" s="3" t="s">
        <v>103</v>
      </c>
      <c r="G28" s="3" t="s">
        <v>104</v>
      </c>
      <c r="H28" s="3" t="s">
        <v>118</v>
      </c>
      <c r="I28" s="3" t="s">
        <v>2</v>
      </c>
      <c r="J28" s="3" t="s">
        <v>124</v>
      </c>
      <c r="K28" s="3" t="s">
        <v>80</v>
      </c>
    </row>
    <row r="29" spans="1:11" ht="12.75">
      <c r="A29" s="31" t="s">
        <v>186</v>
      </c>
      <c r="B29" s="3" t="s">
        <v>98</v>
      </c>
      <c r="C29" s="3" t="s">
        <v>99</v>
      </c>
      <c r="D29" s="3" t="s">
        <v>7</v>
      </c>
      <c r="E29" s="3" t="s">
        <v>12</v>
      </c>
      <c r="F29" s="3" t="s">
        <v>81</v>
      </c>
      <c r="G29" s="3" t="s">
        <v>83</v>
      </c>
      <c r="H29" s="3" t="s">
        <v>2</v>
      </c>
      <c r="I29" s="3" t="s">
        <v>114</v>
      </c>
      <c r="J29" s="3" t="s">
        <v>125</v>
      </c>
      <c r="K29" s="3" t="s">
        <v>12</v>
      </c>
    </row>
    <row r="30" spans="1:11" ht="12.75">
      <c r="A30" s="31" t="s">
        <v>187</v>
      </c>
      <c r="B30" s="3" t="s">
        <v>57</v>
      </c>
      <c r="C30" s="3" t="s">
        <v>58</v>
      </c>
      <c r="D30" s="3" t="s">
        <v>44</v>
      </c>
      <c r="E30" s="3" t="s">
        <v>45</v>
      </c>
      <c r="F30" s="3" t="s">
        <v>20</v>
      </c>
      <c r="G30" s="3" t="s">
        <v>87</v>
      </c>
      <c r="H30" s="3" t="s">
        <v>112</v>
      </c>
      <c r="I30" s="3" t="s">
        <v>113</v>
      </c>
      <c r="J30" s="3" t="s">
        <v>3</v>
      </c>
      <c r="K30" s="3" t="s">
        <v>13</v>
      </c>
    </row>
    <row r="31" spans="1:11" ht="12.75">
      <c r="A31" s="31" t="s">
        <v>188</v>
      </c>
      <c r="B31" s="3" t="s">
        <v>22</v>
      </c>
      <c r="C31" s="3" t="s">
        <v>23</v>
      </c>
      <c r="D31" s="3" t="s">
        <v>59</v>
      </c>
      <c r="E31" s="3" t="s">
        <v>60</v>
      </c>
      <c r="F31" s="3" t="s">
        <v>107</v>
      </c>
      <c r="G31" s="3" t="s">
        <v>85</v>
      </c>
      <c r="H31" s="3" t="s">
        <v>10</v>
      </c>
      <c r="I31" s="3" t="s">
        <v>102</v>
      </c>
      <c r="J31" s="5" t="s">
        <v>107</v>
      </c>
      <c r="K31" s="5" t="s">
        <v>85</v>
      </c>
    </row>
    <row r="32" spans="1:11" ht="12.75">
      <c r="A32" s="31" t="s">
        <v>189</v>
      </c>
      <c r="B32" s="3" t="s">
        <v>157</v>
      </c>
      <c r="C32" s="3" t="s">
        <v>168</v>
      </c>
      <c r="D32" s="3" t="s">
        <v>134</v>
      </c>
      <c r="E32" s="3" t="s">
        <v>100</v>
      </c>
      <c r="F32" s="3" t="s">
        <v>168</v>
      </c>
      <c r="G32" s="3" t="s">
        <v>169</v>
      </c>
      <c r="H32" s="3" t="s">
        <v>165</v>
      </c>
      <c r="I32" s="3" t="s">
        <v>170</v>
      </c>
      <c r="J32" s="3" t="s">
        <v>157</v>
      </c>
      <c r="K32" s="5" t="s">
        <v>168</v>
      </c>
    </row>
    <row r="35" spans="1:11" ht="12.75">
      <c r="A35" s="31" t="s">
        <v>32</v>
      </c>
      <c r="B35" s="2" t="s">
        <v>204</v>
      </c>
      <c r="C35" s="2"/>
      <c r="D35" s="2" t="s">
        <v>205</v>
      </c>
      <c r="E35" s="2"/>
      <c r="F35" s="2" t="s">
        <v>206</v>
      </c>
      <c r="G35" s="2"/>
      <c r="H35" s="2" t="s">
        <v>207</v>
      </c>
      <c r="I35" s="2"/>
      <c r="J35" s="2" t="s">
        <v>208</v>
      </c>
      <c r="K35" s="2"/>
    </row>
    <row r="36" spans="1:11" ht="12.75">
      <c r="A36" s="31"/>
      <c r="B36" s="2" t="s">
        <v>209</v>
      </c>
      <c r="C36" s="2" t="s">
        <v>210</v>
      </c>
      <c r="D36" s="2" t="s">
        <v>209</v>
      </c>
      <c r="E36" s="2" t="s">
        <v>210</v>
      </c>
      <c r="F36" s="2" t="s">
        <v>209</v>
      </c>
      <c r="G36" s="2" t="s">
        <v>210</v>
      </c>
      <c r="H36" s="2" t="s">
        <v>209</v>
      </c>
      <c r="I36" s="2" t="s">
        <v>210</v>
      </c>
      <c r="J36" s="2" t="s">
        <v>209</v>
      </c>
      <c r="K36" s="2" t="s">
        <v>210</v>
      </c>
    </row>
    <row r="37" spans="1:11" ht="12.75">
      <c r="A37" s="31" t="s">
        <v>177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31" t="s">
        <v>178</v>
      </c>
      <c r="B38" s="3" t="s">
        <v>126</v>
      </c>
      <c r="C38" s="3" t="s">
        <v>90</v>
      </c>
      <c r="D38" s="3" t="s">
        <v>64</v>
      </c>
      <c r="E38" s="3" t="s">
        <v>65</v>
      </c>
      <c r="F38" s="3" t="s">
        <v>4</v>
      </c>
      <c r="G38" s="3" t="s">
        <v>34</v>
      </c>
      <c r="H38" s="3" t="s">
        <v>212</v>
      </c>
      <c r="I38" s="3" t="s">
        <v>108</v>
      </c>
      <c r="J38" s="3" t="s">
        <v>64</v>
      </c>
      <c r="K38" s="3" t="s">
        <v>149</v>
      </c>
    </row>
    <row r="39" spans="1:11" ht="12.75">
      <c r="A39" s="31" t="s">
        <v>179</v>
      </c>
      <c r="B39" s="3" t="s">
        <v>127</v>
      </c>
      <c r="C39" s="3" t="s">
        <v>128</v>
      </c>
      <c r="D39" s="3" t="s">
        <v>135</v>
      </c>
      <c r="E39" s="3" t="s">
        <v>136</v>
      </c>
      <c r="F39" s="3" t="s">
        <v>35</v>
      </c>
      <c r="G39" s="3" t="s">
        <v>36</v>
      </c>
      <c r="H39" s="3" t="s">
        <v>127</v>
      </c>
      <c r="I39" s="3" t="s">
        <v>146</v>
      </c>
      <c r="J39" s="3" t="s">
        <v>135</v>
      </c>
      <c r="K39" s="3" t="s">
        <v>136</v>
      </c>
    </row>
    <row r="40" spans="1:11" ht="12.75">
      <c r="A40" s="31" t="s">
        <v>180</v>
      </c>
      <c r="B40" s="3" t="s">
        <v>51</v>
      </c>
      <c r="C40" s="3" t="s">
        <v>213</v>
      </c>
      <c r="D40" s="3" t="s">
        <v>221</v>
      </c>
      <c r="E40" s="3" t="s">
        <v>52</v>
      </c>
      <c r="F40" s="3" t="s">
        <v>68</v>
      </c>
      <c r="G40" s="3" t="s">
        <v>142</v>
      </c>
      <c r="H40" s="3" t="s">
        <v>5</v>
      </c>
      <c r="I40" s="3" t="s">
        <v>6</v>
      </c>
      <c r="J40" s="3" t="s">
        <v>221</v>
      </c>
      <c r="K40" s="3" t="s">
        <v>150</v>
      </c>
    </row>
    <row r="41" spans="1:11" ht="12.75">
      <c r="A41" s="31" t="s">
        <v>181</v>
      </c>
      <c r="B41" s="3" t="s">
        <v>129</v>
      </c>
      <c r="C41" s="3" t="s">
        <v>130</v>
      </c>
      <c r="D41" s="3" t="s">
        <v>137</v>
      </c>
      <c r="E41" s="3" t="s">
        <v>138</v>
      </c>
      <c r="F41" s="3" t="s">
        <v>37</v>
      </c>
      <c r="G41" s="3" t="s">
        <v>8</v>
      </c>
      <c r="H41" s="3" t="s">
        <v>214</v>
      </c>
      <c r="I41" s="3" t="s">
        <v>15</v>
      </c>
      <c r="J41" s="3" t="s">
        <v>151</v>
      </c>
      <c r="K41" s="3" t="s">
        <v>152</v>
      </c>
    </row>
    <row r="42" spans="1:11" ht="12.75">
      <c r="A42" s="31" t="s">
        <v>182</v>
      </c>
      <c r="B42" s="3" t="s">
        <v>215</v>
      </c>
      <c r="C42" s="3" t="s">
        <v>16</v>
      </c>
      <c r="D42" s="3" t="s">
        <v>220</v>
      </c>
      <c r="E42" s="3" t="s">
        <v>9</v>
      </c>
      <c r="F42" s="3" t="s">
        <v>75</v>
      </c>
      <c r="G42" s="3" t="s">
        <v>121</v>
      </c>
      <c r="H42" s="3" t="s">
        <v>147</v>
      </c>
      <c r="I42" s="3" t="s">
        <v>16</v>
      </c>
      <c r="J42" s="3" t="s">
        <v>220</v>
      </c>
      <c r="K42" s="3" t="s">
        <v>153</v>
      </c>
    </row>
    <row r="43" spans="1:11" ht="12.75">
      <c r="A43" s="31" t="s">
        <v>183</v>
      </c>
      <c r="B43" s="3" t="s">
        <v>105</v>
      </c>
      <c r="C43" s="3" t="s">
        <v>131</v>
      </c>
      <c r="D43" s="3" t="s">
        <v>224</v>
      </c>
      <c r="E43" s="3" t="s">
        <v>72</v>
      </c>
      <c r="F43" s="3" t="s">
        <v>14</v>
      </c>
      <c r="G43" s="3" t="s">
        <v>122</v>
      </c>
      <c r="H43" s="3" t="s">
        <v>131</v>
      </c>
      <c r="I43" s="3" t="s">
        <v>105</v>
      </c>
      <c r="J43" s="3" t="s">
        <v>117</v>
      </c>
      <c r="K43" s="3" t="s">
        <v>18</v>
      </c>
    </row>
    <row r="44" spans="1:11" ht="12.75">
      <c r="A44" s="31" t="s">
        <v>184</v>
      </c>
      <c r="B44" s="3" t="s">
        <v>217</v>
      </c>
      <c r="C44" s="3" t="s">
        <v>17</v>
      </c>
      <c r="D44" s="3" t="s">
        <v>73</v>
      </c>
      <c r="E44" s="3" t="s">
        <v>139</v>
      </c>
      <c r="F44" s="3" t="s">
        <v>40</v>
      </c>
      <c r="G44" s="3" t="s">
        <v>77</v>
      </c>
      <c r="H44" s="3" t="s">
        <v>217</v>
      </c>
      <c r="I44" s="3" t="s">
        <v>148</v>
      </c>
      <c r="J44" s="5" t="s">
        <v>123</v>
      </c>
      <c r="K44" s="3" t="s">
        <v>73</v>
      </c>
    </row>
    <row r="45" spans="1:11" ht="12.75">
      <c r="A45" s="31" t="s">
        <v>185</v>
      </c>
      <c r="B45" s="3" t="s">
        <v>47</v>
      </c>
      <c r="C45" s="3" t="s">
        <v>132</v>
      </c>
      <c r="D45" s="3" t="s">
        <v>140</v>
      </c>
      <c r="E45" s="3" t="s">
        <v>222</v>
      </c>
      <c r="F45" s="3" t="s">
        <v>144</v>
      </c>
      <c r="G45" s="3" t="s">
        <v>74</v>
      </c>
      <c r="H45" s="3" t="s">
        <v>218</v>
      </c>
      <c r="I45" s="3" t="s">
        <v>123</v>
      </c>
      <c r="J45" s="3" t="s">
        <v>118</v>
      </c>
      <c r="K45" s="3" t="s">
        <v>222</v>
      </c>
    </row>
    <row r="46" spans="1:11" ht="12.75">
      <c r="A46" s="31" t="s">
        <v>186</v>
      </c>
      <c r="B46" s="3" t="s">
        <v>133</v>
      </c>
      <c r="C46" s="3" t="s">
        <v>63</v>
      </c>
      <c r="D46" s="3" t="s">
        <v>81</v>
      </c>
      <c r="E46" s="3" t="s">
        <v>83</v>
      </c>
      <c r="F46" s="3" t="s">
        <v>1</v>
      </c>
      <c r="G46" s="3" t="s">
        <v>143</v>
      </c>
      <c r="H46" s="3" t="s">
        <v>2</v>
      </c>
      <c r="I46" s="3" t="s">
        <v>19</v>
      </c>
      <c r="J46" s="3" t="s">
        <v>81</v>
      </c>
      <c r="K46" s="3" t="s">
        <v>83</v>
      </c>
    </row>
    <row r="47" spans="1:11" ht="12.75">
      <c r="A47" s="31" t="s">
        <v>187</v>
      </c>
      <c r="B47" s="3" t="s">
        <v>20</v>
      </c>
      <c r="C47" s="3" t="s">
        <v>87</v>
      </c>
      <c r="D47" s="3" t="s">
        <v>57</v>
      </c>
      <c r="E47" s="3" t="s">
        <v>141</v>
      </c>
      <c r="F47" s="3" t="s">
        <v>3</v>
      </c>
      <c r="G47" s="3" t="s">
        <v>13</v>
      </c>
      <c r="H47" s="3" t="s">
        <v>20</v>
      </c>
      <c r="I47" s="3" t="s">
        <v>21</v>
      </c>
      <c r="J47" s="3" t="s">
        <v>57</v>
      </c>
      <c r="K47" s="3" t="s">
        <v>141</v>
      </c>
    </row>
    <row r="48" spans="1:11" ht="12.75">
      <c r="A48" s="31" t="s">
        <v>188</v>
      </c>
      <c r="B48" s="3" t="s">
        <v>59</v>
      </c>
      <c r="C48" s="3" t="s">
        <v>23</v>
      </c>
      <c r="D48" s="5" t="s">
        <v>59</v>
      </c>
      <c r="E48" s="5" t="s">
        <v>23</v>
      </c>
      <c r="F48" s="3" t="s">
        <v>107</v>
      </c>
      <c r="G48" s="3" t="s">
        <v>85</v>
      </c>
      <c r="H48" s="5" t="s">
        <v>59</v>
      </c>
      <c r="I48" s="5" t="s">
        <v>23</v>
      </c>
      <c r="J48" s="5" t="s">
        <v>107</v>
      </c>
      <c r="K48" s="5" t="s">
        <v>85</v>
      </c>
    </row>
    <row r="49" spans="1:11" ht="12.75">
      <c r="A49" s="31" t="s">
        <v>189</v>
      </c>
      <c r="B49" s="3" t="s">
        <v>134</v>
      </c>
      <c r="C49" s="3" t="s">
        <v>86</v>
      </c>
      <c r="D49" s="3" t="s">
        <v>48</v>
      </c>
      <c r="E49" s="3"/>
      <c r="F49" s="3" t="s">
        <v>145</v>
      </c>
      <c r="G49" s="3" t="s">
        <v>169</v>
      </c>
      <c r="H49" s="3" t="s">
        <v>18</v>
      </c>
      <c r="I49" s="3" t="s">
        <v>166</v>
      </c>
      <c r="J49" s="3" t="s">
        <v>157</v>
      </c>
      <c r="K49" s="3" t="s">
        <v>134</v>
      </c>
    </row>
    <row r="52" spans="1:4" ht="12.75">
      <c r="A52" s="31" t="s">
        <v>32</v>
      </c>
      <c r="B52" s="2" t="s">
        <v>192</v>
      </c>
      <c r="C52" s="2" t="s">
        <v>193</v>
      </c>
      <c r="D52" s="29" t="s">
        <v>191</v>
      </c>
    </row>
    <row r="53" spans="1:4" ht="12.75">
      <c r="A53" s="31"/>
      <c r="B53" s="2" t="s">
        <v>209</v>
      </c>
      <c r="C53" s="2" t="s">
        <v>209</v>
      </c>
      <c r="D53" s="29" t="s">
        <v>190</v>
      </c>
    </row>
    <row r="54" spans="1:4" ht="12.75">
      <c r="A54" s="31" t="s">
        <v>177</v>
      </c>
      <c r="B54" s="2"/>
      <c r="C54" s="2"/>
      <c r="D54" s="29"/>
    </row>
    <row r="55" spans="1:4" ht="12.75">
      <c r="A55" s="31" t="s">
        <v>178</v>
      </c>
      <c r="B55" s="3" t="s">
        <v>223</v>
      </c>
      <c r="C55" s="3" t="s">
        <v>158</v>
      </c>
      <c r="D55" s="29">
        <v>0</v>
      </c>
    </row>
    <row r="56" spans="1:4" ht="12.75">
      <c r="A56" s="31" t="s">
        <v>179</v>
      </c>
      <c r="B56" s="3" t="s">
        <v>35</v>
      </c>
      <c r="C56" s="3" t="s">
        <v>211</v>
      </c>
      <c r="D56" s="29">
        <v>0</v>
      </c>
    </row>
    <row r="57" spans="1:4" ht="12.75">
      <c r="A57" s="31" t="s">
        <v>180</v>
      </c>
      <c r="B57" s="3" t="s">
        <v>154</v>
      </c>
      <c r="C57" s="3" t="s">
        <v>213</v>
      </c>
      <c r="D57" s="29">
        <v>0</v>
      </c>
    </row>
    <row r="58" spans="1:4" ht="12.75">
      <c r="A58" s="31" t="s">
        <v>181</v>
      </c>
      <c r="B58" s="3" t="s">
        <v>222</v>
      </c>
      <c r="C58" s="3" t="s">
        <v>214</v>
      </c>
      <c r="D58" s="29">
        <v>0</v>
      </c>
    </row>
    <row r="59" spans="1:4" ht="12.75">
      <c r="A59" s="31" t="s">
        <v>182</v>
      </c>
      <c r="B59" s="3" t="s">
        <v>220</v>
      </c>
      <c r="C59" s="3" t="s">
        <v>215</v>
      </c>
      <c r="D59" s="29">
        <v>0</v>
      </c>
    </row>
    <row r="60" spans="1:4" ht="12.75">
      <c r="A60" s="31" t="s">
        <v>183</v>
      </c>
      <c r="B60" s="3" t="s">
        <v>155</v>
      </c>
      <c r="C60" s="3" t="s">
        <v>216</v>
      </c>
      <c r="D60" s="29">
        <v>0</v>
      </c>
    </row>
    <row r="61" spans="1:4" ht="12.75">
      <c r="A61" s="31" t="s">
        <v>184</v>
      </c>
      <c r="B61" s="3" t="s">
        <v>61</v>
      </c>
      <c r="C61" s="3" t="s">
        <v>217</v>
      </c>
      <c r="D61" s="29">
        <v>2</v>
      </c>
    </row>
    <row r="62" spans="1:4" ht="12.75">
      <c r="A62" s="31" t="s">
        <v>185</v>
      </c>
      <c r="B62" s="3" t="s">
        <v>2</v>
      </c>
      <c r="C62" s="3" t="s">
        <v>160</v>
      </c>
      <c r="D62" s="29">
        <v>2</v>
      </c>
    </row>
    <row r="63" spans="1:4" ht="12.75">
      <c r="A63" s="31" t="s">
        <v>186</v>
      </c>
      <c r="B63" s="3" t="s">
        <v>156</v>
      </c>
      <c r="C63" s="3" t="s">
        <v>125</v>
      </c>
      <c r="D63" s="29">
        <v>0</v>
      </c>
    </row>
    <row r="64" spans="1:4" ht="12.75">
      <c r="A64" s="31" t="s">
        <v>187</v>
      </c>
      <c r="B64" s="3" t="s">
        <v>44</v>
      </c>
      <c r="C64" s="3" t="s">
        <v>161</v>
      </c>
      <c r="D64" s="29">
        <v>0</v>
      </c>
    </row>
    <row r="65" spans="1:4" ht="12.75">
      <c r="A65" s="31" t="s">
        <v>188</v>
      </c>
      <c r="B65" s="3" t="s">
        <v>176</v>
      </c>
      <c r="C65" s="3" t="s">
        <v>159</v>
      </c>
      <c r="D65" s="29">
        <v>16</v>
      </c>
    </row>
    <row r="66" spans="1:4" ht="12.75">
      <c r="A66" s="31" t="s">
        <v>189</v>
      </c>
      <c r="B66" s="3" t="s">
        <v>157</v>
      </c>
      <c r="C66" s="3" t="s">
        <v>110</v>
      </c>
      <c r="D66" s="29">
        <v>2</v>
      </c>
    </row>
  </sheetData>
  <mergeCells count="1">
    <mergeCell ref="F16:J16"/>
  </mergeCells>
  <printOptions/>
  <pageMargins left="0.38" right="0.37" top="0.79" bottom="0.52" header="0.5" footer="0.5"/>
  <pageSetup fitToHeight="1" fitToWidth="1" orientation="landscape" paperSize="9" scale="56" r:id="rId1"/>
  <headerFooter alignWithMargins="0">
    <oddHeader>&amp;C&amp;18 2007 RAHBC Regatta Sailor Details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Ineke van Eden</dc:creator>
  <cp:keywords/>
  <dc:description/>
  <cp:lastModifiedBy>Registered User</cp:lastModifiedBy>
  <cp:lastPrinted>2007-03-21T04:10:59Z</cp:lastPrinted>
  <dcterms:created xsi:type="dcterms:W3CDTF">2007-03-17T17:28:15Z</dcterms:created>
  <dcterms:modified xsi:type="dcterms:W3CDTF">2007-03-21T04:11:07Z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1016028995</vt:i4>
  </property>
  <property fmtid="{D5CDD505-2E9C-101B-9397-08002B2CF9AE}" pid="3" name="_EmailSubject">
    <vt:lpwstr>2007 Annual Regatta results</vt:lpwstr>
  </property>
  <property fmtid="{D5CDD505-2E9C-101B-9397-08002B2CF9AE}" pid="4" name="_AuthorEmail">
    <vt:lpwstr>Robbert.Nieuwenhuijs@pdo.co.om</vt:lpwstr>
  </property>
  <property fmtid="{D5CDD505-2E9C-101B-9397-08002B2CF9AE}" pid="5" name="_AuthorEmailDisplayName">
    <vt:lpwstr>Nieuwenhuijs, Robbert DSC82</vt:lpwstr>
  </property>
  <property fmtid="{D5CDD505-2E9C-101B-9397-08002B2CF9AE}" pid="6" name="_ReviewingToolsShownOnce">
    <vt:lpwstr/>
  </property>
</Properties>
</file>